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8610" tabRatio="601" activeTab="0"/>
  </bookViews>
  <sheets>
    <sheet name=" доходы 2023 " sheetId="1" r:id="rId1"/>
  </sheets>
  <definedNames>
    <definedName name="_xlnm.Print_Area" localSheetId="0">' доходы 2023 '!$A$1:$E$147</definedName>
  </definedNames>
  <calcPr fullCalcOnLoad="1"/>
</workbook>
</file>

<file path=xl/sharedStrings.xml><?xml version="1.0" encoding="utf-8"?>
<sst xmlns="http://schemas.openxmlformats.org/spreadsheetml/2006/main" count="276" uniqueCount="237">
  <si>
    <t xml:space="preserve"> 2 00 00000 00 0000 000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</si>
  <si>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городских округов</t>
  </si>
  <si>
    <t>1 08 07083 01 0000 110</t>
  </si>
  <si>
    <t>1 08 07084 01 0000 110</t>
  </si>
  <si>
    <t xml:space="preserve"> 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</si>
  <si>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</si>
  <si>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ИТОГО ПОСТУПЛЕНИЕ ВСЕХ ДОХОДОВ (группы:1+2)</t>
  </si>
  <si>
    <t>1 06 00000 00 0000 000</t>
  </si>
  <si>
    <t>1 00 00000 00 0000 000</t>
  </si>
  <si>
    <t>1 06 06000 00 0000 110</t>
  </si>
  <si>
    <t>1 06 06010 00 0000 110</t>
  </si>
  <si>
    <t>1 06 01020 04 0000 110</t>
  </si>
  <si>
    <t>1 06 06012 04 0000 110</t>
  </si>
  <si>
    <t>1 06 06020 00 0000 110</t>
  </si>
  <si>
    <t>1 06 06022 04 0000 110</t>
  </si>
  <si>
    <t>1 08 00000 00 0000 000</t>
  </si>
  <si>
    <t>1 08 03010 01 0000 110</t>
  </si>
  <si>
    <t>1 08 07150 01 0000 110</t>
  </si>
  <si>
    <t>1 11 00000 00 0000 000</t>
  </si>
  <si>
    <t>1 13 00000 00 0000 000</t>
  </si>
  <si>
    <t>1 14 00000 00 0000 000</t>
  </si>
  <si>
    <t>1 14 01040 04 0000 410</t>
  </si>
  <si>
    <t xml:space="preserve">1 14 02032 04 0000 410             </t>
  </si>
  <si>
    <t>1 14 02032 04 0000 440</t>
  </si>
  <si>
    <t>1 14 02033 04 0000 410</t>
  </si>
  <si>
    <t>1 14 02033 04 0000 440</t>
  </si>
  <si>
    <t>1 14 03040 04 0000 410</t>
  </si>
  <si>
    <t>1 14 03040 04 0000 440</t>
  </si>
  <si>
    <t>1 14 04040 04 0000 420</t>
  </si>
  <si>
    <t>Доходы от оказания платных услуг и компенсаци затрат местных бюджетов</t>
  </si>
  <si>
    <t>Штрафы , санкции, денежные взыскания</t>
  </si>
  <si>
    <t>БЕЗВОЗМЕЗДНЫЕ ПОСТУПЛЕНИЯ- всего</t>
  </si>
  <si>
    <t>1 13 02994 04 0000 130</t>
  </si>
  <si>
    <t xml:space="preserve">Прочие доходы от компенсации затрат  бюджетов городских округов </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</si>
  <si>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</si>
  <si>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СУБВЕНЦИИ из областного бюджета- всего</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</si>
  <si>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</si>
  <si>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</si>
  <si>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</si>
  <si>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</si>
  <si>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</si>
  <si>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Наименование кода</t>
  </si>
  <si>
    <t xml:space="preserve">НАЛОГОВЫЕ И НЕНАЛОГОВЫЕ ДОХОДЫ            </t>
  </si>
  <si>
    <t>Налоги на совокупный доход</t>
  </si>
  <si>
    <t>1 05 00000 00 0000 000</t>
  </si>
  <si>
    <t>Единый налог на вмененный доход для отдельных видов деятельности</t>
  </si>
  <si>
    <t>Единый сельскохозяйственный налог</t>
  </si>
  <si>
    <t>1 05 02000 02 0000 110</t>
  </si>
  <si>
    <t>1 05 03000 01 0000 110</t>
  </si>
  <si>
    <t>Государственная пошлина</t>
  </si>
  <si>
    <t>в том числе: 30% от контингента по федеральному закону</t>
  </si>
  <si>
    <t>Доходы от продажи материальных и нематериальных активов</t>
  </si>
  <si>
    <t>Доходы от продажи квартир, находящихся в собственности городских округов</t>
  </si>
  <si>
    <t>1 16 00000 00 0000 000</t>
  </si>
  <si>
    <t>Доходы от использования имущества, находящегося в государственной и муниципальной собственности</t>
  </si>
  <si>
    <t>Государственная пошлина за выдачу разрешения на установку рекламной конструкции</t>
  </si>
  <si>
    <t xml:space="preserve"> 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</si>
  <si>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</si>
  <si>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</si>
  <si>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 xml:space="preserve"> Минимальный налог, зачисляемый в  бюджеты государственных внебюджетных фондов</t>
  </si>
  <si>
    <t>Доходы от выдачи патентов на осуществление предпринимательской деятельности при применении упрощенной системы налогообложения</t>
  </si>
  <si>
    <t>Налоги на имущество</t>
  </si>
  <si>
    <t>Земельный налог</t>
  </si>
  <si>
    <t>СУБСИДИИ- всего</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</si>
  <si>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t>
  </si>
  <si>
    <t>1 08 07173 01 0000 110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</si>
  <si>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t>
  </si>
  <si>
    <t xml:space="preserve">  1 01 02070 01 0000 1101</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</si>
  <si>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</si>
  <si>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</si>
  <si>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</si>
  <si>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</si>
  <si>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основных средств по указанному </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</si>
  <si>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материальных запасов по указанно</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</si>
  <si>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t>
  </si>
  <si>
    <t>1 12 00000 00 0000 120</t>
  </si>
  <si>
    <t>Платежи при пользовании природными ресурсами</t>
  </si>
  <si>
    <t>1 08 07174 01 0000 110</t>
  </si>
  <si>
    <t>1 08 07175 01 0000 110</t>
  </si>
  <si>
    <t>Коды доходов Бюджетной классификации РФ</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</si>
  <si>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</si>
  <si>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в том числе:</t>
  </si>
  <si>
    <t>Налог на доходы физических лиц с доходов, полученных физическими лицами, не являющимися налоговыми резидентами Российской Федерации</t>
  </si>
  <si>
    <t xml:space="preserve"> 1 08 07140 01 0000 110 </t>
  </si>
  <si>
    <t xml:space="preserve">Налог на доходы физических лиц </t>
  </si>
  <si>
    <t>1 11 09044 04 0000 120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</si>
  <si>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</si>
  <si>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</si>
  <si>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t>
  </si>
  <si>
    <t>Межбюджетные трансферты- всего</t>
  </si>
  <si>
    <t>1 01 02000 00 0000 110</t>
  </si>
  <si>
    <t>Налог на доходы физических лиц с доходов, полученных физическими лицами, не являющимися налоговыми резидентами Российской Федерации, в отношении которых применяются налоговые ставки, установленные в Соглашениях об избежании двойного налогообложения</t>
  </si>
  <si>
    <t xml:space="preserve">  1 01 02010 01 0000 1101</t>
  </si>
  <si>
    <t xml:space="preserve">  1 01 02021 01 0000 1101</t>
  </si>
  <si>
    <t xml:space="preserve">  1 01 02022 01 0000 1101</t>
  </si>
  <si>
    <t xml:space="preserve"> 1 01 02030 01 0000 1101</t>
  </si>
  <si>
    <t xml:space="preserve">  1 01 02040 01 0000 1101</t>
  </si>
  <si>
    <t xml:space="preserve"> 1 01 02050 01 0000 1101</t>
  </si>
  <si>
    <t xml:space="preserve">  1 01 02060 01 0000 1101</t>
  </si>
  <si>
    <t>1 05 01010 01 0000 110</t>
  </si>
  <si>
    <t>1 05 01020 01 0000 110</t>
  </si>
  <si>
    <t>1 05 01030 01 0000 110</t>
  </si>
  <si>
    <t>1 05 01040 02 0000 110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</si>
  <si>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</si>
  <si>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</si>
  <si>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Доходы от продажи нематериальных активов, находящихся в собственности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</si>
  <si>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</si>
  <si>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1 14 06012 04 0000 430</t>
  </si>
  <si>
    <t>34,34% по региональному закону</t>
  </si>
  <si>
    <t>в т.ч. по доп.нормативу</t>
  </si>
  <si>
    <t>Акцизы на нефтепродукты</t>
  </si>
  <si>
    <t>в т.ч.</t>
  </si>
  <si>
    <t>Единый налог, взимаемый в связи с применением упрощенной системы налогообложения</t>
  </si>
  <si>
    <t>1 05 02000 00 0000 110</t>
  </si>
  <si>
    <t>1 05 01000 00 0000 110</t>
  </si>
  <si>
    <t>ЕНВД</t>
  </si>
  <si>
    <t>1 05 03000 00 0000 110</t>
  </si>
  <si>
    <t>ЕСХН</t>
  </si>
  <si>
    <t>1 05 04000 00 0000 110</t>
  </si>
  <si>
    <t>Патенты</t>
  </si>
  <si>
    <t>1 06 01000 00 0000 110</t>
  </si>
  <si>
    <t>Налог на имущество физических лиц</t>
  </si>
  <si>
    <t>1 06 04000 00 0000 110</t>
  </si>
  <si>
    <t>Транспортный налог</t>
  </si>
  <si>
    <t xml:space="preserve">Распределение доходов местного бюджета Невельского городского округа  </t>
  </si>
  <si>
    <t xml:space="preserve">по группам, подгруппам  и статьям классификации                                                                                                                                                                                             </t>
  </si>
  <si>
    <t>Налог на имущество организаций</t>
  </si>
  <si>
    <t>1 06 02000 00 0000 110</t>
  </si>
  <si>
    <t>1 03 00000 00 0000 000</t>
  </si>
  <si>
    <t>к Решению Собрания Невельского городского округа</t>
  </si>
  <si>
    <t>2 02 15001 04 0000 150</t>
  </si>
  <si>
    <t>2 02 15002 04 0000 150</t>
  </si>
  <si>
    <t>2 02 20000 00 0000 150</t>
  </si>
  <si>
    <t>2 02 20077 04 0000 150</t>
  </si>
  <si>
    <t>2 02 45505 04 0000 150</t>
  </si>
  <si>
    <t>Межбюджетные трансферты,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</si>
  <si>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2 02 29999 04 0000 150</t>
  </si>
  <si>
    <t xml:space="preserve">2 02 25497 04 0000 150 </t>
  </si>
  <si>
    <t>Субсидии бюджетам на реализацию мероприятий  по обеспечению жильем молодых семей</t>
  </si>
  <si>
    <t>2 02 29999 04 0000150</t>
  </si>
  <si>
    <t>Субсидии муниципальным образованиям на организацию электро-, тепло-, и газоснабжения</t>
  </si>
  <si>
    <t>Субсидия муниципальным образованиям на развитие образования</t>
  </si>
  <si>
    <t>2 02 30000 04 0000 150</t>
  </si>
  <si>
    <t>2 02 30024 04 0000 150</t>
  </si>
  <si>
    <t>2 02 30029 04 0000 150</t>
  </si>
  <si>
    <t>2 02 30027 04 0000 150</t>
  </si>
  <si>
    <t>2 02 35120 04 0000 150</t>
  </si>
  <si>
    <t>2 02 40000 04 0000 150</t>
  </si>
  <si>
    <t>2 02 49999 04 0000 150</t>
  </si>
  <si>
    <t>2 07 04000 04 0000 180</t>
  </si>
  <si>
    <t xml:space="preserve">Прочие безвозмездные поступления в бюджеты городских округов </t>
  </si>
  <si>
    <t>Иные межбюджетные трансферты на предоставление  дотации на поощрение достижения наилучших значений показателей оценки эффективности деятельности органов местного самоуправления</t>
  </si>
  <si>
    <t>Субсидия  на реализацию мероприятий по обустройству (созданию) мест (площадок) накопления твердых коммунальных отходов</t>
  </si>
  <si>
    <t>2 02 35082 04 0000 150</t>
  </si>
  <si>
    <t>2 02 25555 04 0000 150</t>
  </si>
  <si>
    <t>Субсидии бюджетам городских округов на реализацию программ формирования современной городской среды</t>
  </si>
  <si>
    <t>Иные межбюджетные трансферты на проведение мероприятий по поддержке развития садоводства и огородничества</t>
  </si>
  <si>
    <t>Иные межбюджетные трансферты на мероприятия по осуществлению территориального самоуправления</t>
  </si>
  <si>
    <t>Субсидия  муниципальным образованиям на реализацию в Сахалинской области  общественно значимых проектов, основанных на местных инициативах</t>
  </si>
  <si>
    <t xml:space="preserve">Дотации на выравнивание бюджетной обеспеченности из регионального Фонда финансовой поддержки муниципального района (городских округов) </t>
  </si>
  <si>
    <t xml:space="preserve">Распределение иных межбюджетных трансфертов местным бюджетам  на предоставление дотации на поддержку мер по обеспечению сбалансированности местных бюджетов </t>
  </si>
  <si>
    <t xml:space="preserve">Субсидии муниципальным образованиям Сахалинской области на софинансирование капитальных вложений в объекты муниципальной собственности </t>
  </si>
  <si>
    <t xml:space="preserve">Субсидии муниципальным образованиям Сахалинской области на развитие агропромышленного комплекса </t>
  </si>
  <si>
    <t xml:space="preserve">Субсидии муниципальным образованиям Сахалинской области на развитие культуры </t>
  </si>
  <si>
    <t xml:space="preserve">Субсидии муниципальным образованиям Сахалинской области на создание условий развития туризма </t>
  </si>
  <si>
    <t xml:space="preserve">Субсидия муниципальным образованиям Сахалинской области на софинансирование расходов муниципальных образований в сфере транспорта и дорожного хозяйства </t>
  </si>
  <si>
    <t>Субсидия муниципальным образованиям Сахалинской области на обеспечение населения качественным жильем</t>
  </si>
  <si>
    <t xml:space="preserve">Субсидия муниципальным образованиям Сахалинской области на осуществление мероприятий по повышению качества предоставляемых жилищно-коммунальных услуг </t>
  </si>
  <si>
    <t xml:space="preserve">Распределение субсидии муниципальным образованиям Сахалинской области на софинансирование расходных обязательств муниципальных образований Сахалинской области на поддержку муниципальных программ формирования городской среды </t>
  </si>
  <si>
    <t xml:space="preserve">Распределении субсидии муниципальным образованиям Сахалинской области на обеспечение доступности приоритетных объектов и услуг в приоритетных сферах  жизнедеятельности на территории муниципальных образований Сахалинской области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</si>
  <si>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</si>
  <si>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</si>
  <si>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опеке и попечительству"  </t>
  </si>
  <si>
    <t xml:space="preserve">Субвенции муниципальным образованиям Сахалинской области на реализацию Закона Сахалинской области "О содействии в создании временных рабочих  мест для трудоустройства несовершеннолетних граждан в возрасте от 14 до 18 лет в свободное от учебы время и о наделении органов местного самоуправления отдельными государственными полномочиями Сахалинской области в сфере содействия занятости несовершеннолетних граждан в возрасте от 14 до 18 лет в свободное от учебы время"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</si>
  <si>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формированию и обеспечению деятельности комиссий по делам несовершеннолетних и защите их прав" </t>
  </si>
  <si>
    <t xml:space="preserve">Субвенции муниципальным образованиям Сахалинской области на реализацию Закона Сахалинской области "О дополнительной гарантии молодежи, проживающей и работающей в Сахалинской области" </t>
  </si>
  <si>
    <t xml:space="preserve">Распределение субсидии муниципальным образованиям Сахалинской области на реализацию в Сахалинской области общественно значимых проектов, основанных на местных инициативах в рамках проекта "Молодежный бюджет" </t>
  </si>
  <si>
    <t xml:space="preserve">Распределение субсидии муниципальным образованиям Сахалинской области на реализацию мероприятий по созданию условий для управления многоквартирными домами </t>
  </si>
  <si>
    <t xml:space="preserve">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</si>
  <si>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 xml:space="preserve">Субвенции муниципальным образованиям Сахалинской области на реализацию Закона Сахалинской области "О социальной поддержке отдельных категорий граждан, проживающих и работающих в сельской местности, поселках городского типа на территории Сахалинской области, и о наделении органов местного самоуправления отдельными государственными полномочиями Сахалинской области по оказанию социальной поддержки" </t>
  </si>
  <si>
    <t xml:space="preserve">Субвенции муниципальным образованиям Сахалинской области на реализацию Закона Сахалинской области "Об административных комиссиях в Сахалинской области"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</si>
  <si>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 </t>
  </si>
  <si>
    <t xml:space="preserve">Субвенции муниципальным образованиям Сахалинской области  на реализацию Закона Сахалинской области 08.10.2008 г. № 98-ЗО "О наделении органов местного самоуправления государственными полномочиями Сахалинской области по организации питания обучающихся в образовательных организациях"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</si>
  <si>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оказанию гражданам бесплатной юридической помощи" </t>
  </si>
  <si>
    <t>Распределение 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Российской Федерации по подготовке и проведению Всероссийской переписи населения , переданными для осуществления органами исполнительной власти Сахалинской области"</t>
  </si>
  <si>
    <t xml:space="preserve">Субсидия муниципальным образованиям Сахалинской области на осуществление мероприятий на проведение комплексных кадастровых работ </t>
  </si>
  <si>
    <t xml:space="preserve"> 2 07 04050 04 0000 150</t>
  </si>
  <si>
    <t xml:space="preserve"> 2 07 04020 04 0000 150</t>
  </si>
  <si>
    <t xml:space="preserve">  Поступления от денежных пожертвований, предоставляемых физическими лицами получателям средств бюджетов городских округов</t>
  </si>
  <si>
    <t xml:space="preserve">  Прочие безвозмездные поступления в бюджеты городских округов</t>
  </si>
  <si>
    <t>Дотации (гранты) бюджетам городских округов за достижение показателей деятельности органов местного самоуправления</t>
  </si>
  <si>
    <t>2 02 16549 04 0000 150</t>
  </si>
  <si>
    <t>Субсидия муниципальным образованиям на реализацию мероприятий по ликвидации несанкционированных свалок</t>
  </si>
  <si>
    <t>2 02 35304 04 0000 150</t>
  </si>
  <si>
    <t>Субвенция на реализацию Закона Сахалинской области от 8 октября 2008 года № 98-ЗО «О наделении органов местного самоуправления государственными полномочиями Сахалинской области по организации питания обучающихся в образовательных организациях»</t>
  </si>
  <si>
    <t>2 02 45303 04 0000 150</t>
  </si>
  <si>
    <t>Иной межбюджетный трансферт на обеспечение выплат ежемесячного денежного вознаграждения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основного общего, среднего общего образования, в том числе адаптированные основные общеобразовательные программы</t>
  </si>
  <si>
    <t>доходов Российской Федерации на 2023  год   и на плановый период 2024 и 2025 годов</t>
  </si>
  <si>
    <t xml:space="preserve">Субвенции муниципальным образованиям Сахалинской области на реализацию Закона Сахалинской области "О дополнительных мерах социальной поддержки отдельной категории педагогических работников,  работающих в сельской местностности на территории  Сахалинской области, и о наделении органов местного самоуправления отдельными государственными полномочиями Сахалинской области по оказанию социальной поддержки"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</si>
  <si>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организации мероприятий при осуществлении деятельности по обращению с животными без владельцев" </t>
  </si>
  <si>
    <t xml:space="preserve">Распределение субвенции муниципальным районам (городским округам) Сахалинской области из областного бюджета Сахалинской области, предоставляемой за счет субвенции областному бюджету Сахалинской области из федерального бюджета на осуществление государственных полномочий по составлению (изменению,дополнению) списков кандидатов в присяжные заседатели федеральных судов общей юрисдикции в Российской Федерации </t>
  </si>
  <si>
    <t>Субвенции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Сахалинской области</t>
  </si>
  <si>
    <t>Распределение субсидии муниципальным образованиям Сахалинской области на софинансирование мероприятий муниципальных программ по поддержке и развитию субъектов малого и среднего предпринимательства , физических лиц, не являющихся индивидуальными предприятиями и применяющих специальный налоговый режим "Налог на  профессиональный доход", организаций , образующих инфраструктуру поддержки субъектов малого и среднего предпринимательства</t>
  </si>
  <si>
    <t xml:space="preserve">Субсидия муниципальным образованиям Сахалинской области на софинансирование расходов на подготовку проектов межевания и проведения кадастровых работ </t>
  </si>
  <si>
    <t>Субсидии бюджетам городских округов на обеспечение комплексного развития сельских территорий</t>
  </si>
  <si>
    <t>2 02 25576 04 0000 150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</si>
  <si>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</si>
  <si>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2 02 45179 04 0000 100</t>
  </si>
  <si>
    <t>Субсидии бюджетам городских округов на реализацию мероприятий по благоустройству сельских территорий</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</si>
  <si>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</si>
  <si>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</si>
  <si>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</si>
  <si>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1 01 02010 01 0000 110</t>
  </si>
  <si>
    <t>1 01 02020 01 0000 110</t>
  </si>
  <si>
    <t>1 01 02030 01 0000 110</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</si>
  <si>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</si>
  <si>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</si>
  <si>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</si>
  <si>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1 11 05012 04 0000 120</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</si>
  <si>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</si>
  <si>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организаций</t>
  </si>
  <si>
    <t>- физических лиц</t>
  </si>
  <si>
    <t xml:space="preserve"> 1 06 04011 02 1000 110</t>
  </si>
  <si>
    <t xml:space="preserve"> 1 06 06000 04 1000 110</t>
  </si>
  <si>
    <t xml:space="preserve"> 1 06 04012 02 1000 110</t>
  </si>
  <si>
    <t xml:space="preserve"> 1 06 06032 04 1000 110</t>
  </si>
  <si>
    <t xml:space="preserve">  1 01 02080 01 0000 1101</t>
  </si>
  <si>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</si>
  <si>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 xml:space="preserve">Субсидии муниципальным образованиям Сахалинской области на развитие физической культуры </t>
  </si>
  <si>
    <t>Субсидии бюджетам городских округов на развитие сети учреждений культурно-досугового типа</t>
  </si>
  <si>
    <t xml:space="preserve"> 2 02 25513 04 0000 150</t>
  </si>
  <si>
    <t>Субсидии бюджетам городских округов на техническое оснащение региональных и муниципальных музеев</t>
  </si>
  <si>
    <t xml:space="preserve"> 2 02 25590 04 0000 150</t>
  </si>
  <si>
    <t>2 02 25519 04 0000 150</t>
  </si>
  <si>
    <t>2 02 25027 04 0000 150</t>
  </si>
  <si>
    <r>
      <t xml:space="preserve">                от "</t>
    </r>
    <r>
      <rPr>
        <u val="single"/>
        <sz val="10"/>
        <rFont val="Times New Roman"/>
        <family val="1"/>
      </rPr>
      <t>06</t>
    </r>
    <r>
      <rPr>
        <sz val="10"/>
        <rFont val="Times New Roman"/>
        <family val="1"/>
      </rPr>
      <t xml:space="preserve">" </t>
    </r>
    <r>
      <rPr>
        <u val="single"/>
        <sz val="10"/>
        <rFont val="Times New Roman"/>
        <family val="1"/>
      </rPr>
      <t>февраля</t>
    </r>
    <r>
      <rPr>
        <sz val="10"/>
        <rFont val="Times New Roman"/>
        <family val="1"/>
      </rPr>
      <t xml:space="preserve"> 20</t>
    </r>
    <r>
      <rPr>
        <u val="single"/>
        <sz val="10"/>
        <rFont val="Times New Roman"/>
        <family val="1"/>
      </rPr>
      <t>23</t>
    </r>
    <r>
      <rPr>
        <sz val="10"/>
        <rFont val="Times New Roman"/>
        <family val="1"/>
      </rPr>
      <t xml:space="preserve">г. № </t>
    </r>
    <r>
      <rPr>
        <u val="single"/>
        <sz val="10"/>
        <rFont val="Times New Roman"/>
        <family val="1"/>
      </rPr>
      <t>422</t>
    </r>
    <r>
      <rPr>
        <sz val="10"/>
        <rFont val="Times New Roman"/>
        <family val="1"/>
      </rPr>
      <t xml:space="preserve">  </t>
    </r>
  </si>
  <si>
    <t>Приложение 1</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</si>
</sst>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0"/>
    <numFmt numFmtId="183" formatCode="#,##0.00&quot;р.&quot;"/>
    <numFmt numFmtId="184" formatCode="#,##0.0&quot;р.&quot;"/>
    <numFmt numFmtId="185" formatCode="#,##0&quot;р.&quot;"/>
    <numFmt numFmtId="186" formatCode="0.00000"/>
    <numFmt numFmtId="187" formatCode="0.0000"/>
    <numFmt numFmtId="188" formatCode="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000000"/>
    <numFmt numFmtId="194" formatCode="#,##0.0"/>
    <numFmt numFmtId="195" formatCode="[$€-2]\ ###,000_);[Red]\([$€-2]\ ###,000\)"/>
    <numFmt numFmtId="196" formatCode="#,##0.000"/>
    <numFmt numFmtId="197" formatCode="#,##0.00_ ;\-#,##0.00\ "/>
    <numFmt numFmtId="198" formatCode="#,##0.0_ ;\-#,##0.0\ "/>
  </numFmts>
  <fonts count="75">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8"/>
      <name val="Times New Roman"/>
      <family val="1"/>
    </font>
    <font>
      <b/>
      <sz val="8"/>
      <name val="Times New Roman"/>
      <family val="1"/>
    </font>
    <font>
      <b/>
      <sz val="12"/>
      <name val="Times New Roman"/>
      <family val="1"/>
    </font>
    <font>
      <i/>
      <sz val="8"/>
      <name val="Times New Roman"/>
      <family val="1"/>
    </font>
    <font>
      <sz val="12"/>
      <name val="Times New Roman"/>
      <family val="1"/>
    </font>
    <font>
      <sz val="11"/>
      <name val="Times New Roman"/>
      <family val="1"/>
    </font>
    <font>
      <i/>
      <sz val="7"/>
      <name val="Times New Roman"/>
      <family val="1"/>
    </font>
    <font>
      <sz val="10"/>
      <name val="Times New Roman"/>
      <family val="1"/>
    </font>
    <font>
      <b/>
      <sz val="11"/>
      <name val="Times New Roman"/>
      <family val="1"/>
    </font>
    <font>
      <b/>
      <sz val="11"/>
      <color indexed="10"/>
      <name val="Times New Roman"/>
      <family val="1"/>
    </font>
    <font>
      <sz val="8"/>
      <color indexed="10"/>
      <name val="Times New Roman"/>
      <family val="1"/>
    </font>
    <font>
      <b/>
      <i/>
      <sz val="8"/>
      <name val="Times New Roman"/>
      <family val="1"/>
    </font>
    <font>
      <b/>
      <i/>
      <sz val="11"/>
      <name val="Times New Roman"/>
      <family val="1"/>
    </font>
    <font>
      <i/>
      <sz val="10"/>
      <name val="Times New Roman"/>
      <family val="1"/>
    </font>
    <font>
      <i/>
      <sz val="11"/>
      <name val="Times New Roman"/>
      <family val="1"/>
    </font>
    <font>
      <b/>
      <sz val="10"/>
      <name val="Times New Roman"/>
      <family val="1"/>
    </font>
    <font>
      <sz val="11.95"/>
      <name val="Times New Roman"/>
      <family val="1"/>
    </font>
    <font>
      <sz val="12"/>
      <name val="Times New Roman Cyr"/>
      <family val="1"/>
    </font>
    <font>
      <u val="single"/>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sz val="12"/>
      <color indexed="10"/>
      <name val="Times New Roman"/>
      <family val="1"/>
    </font>
    <font>
      <b/>
      <sz val="12"/>
      <color indexed="10"/>
      <name val="Times New Roman"/>
      <family val="1"/>
    </font>
    <font>
      <sz val="11"/>
      <color indexed="8"/>
      <name val="Times New Roman"/>
      <family val="1"/>
    </font>
    <font>
      <b/>
      <sz val="11.95"/>
      <color indexed="8"/>
      <name val="Times New Roman"/>
      <family val="1"/>
    </font>
    <font>
      <sz val="10"/>
      <color indexed="8"/>
      <name val="Times New Roman"/>
      <family val="1"/>
    </font>
    <font>
      <i/>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sz val="12"/>
      <color rgb="FFFF0000"/>
      <name val="Times New Roman"/>
      <family val="1"/>
    </font>
    <font>
      <b/>
      <sz val="12"/>
      <color rgb="FFFF0000"/>
      <name val="Times New Roman"/>
      <family val="1"/>
    </font>
    <font>
      <sz val="11"/>
      <color rgb="FF000000"/>
      <name val="Times New Roman"/>
      <family val="1"/>
    </font>
    <font>
      <b/>
      <sz val="11.95"/>
      <color theme="1"/>
      <name val="Times New Roman"/>
      <family val="1"/>
    </font>
    <font>
      <sz val="10"/>
      <color rgb="FF000000"/>
      <name val="Times New Roman"/>
      <family val="1"/>
    </font>
    <font>
      <i/>
      <sz val="10"/>
      <color theme="1"/>
      <name val="Times New Roman"/>
      <family val="1"/>
    </font>
    <font>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color rgb="FF000000"/>
      </left>
      <right>
        <color indexed="63"/>
      </right>
      <top style="thin">
        <color rgb="FF000000"/>
      </top>
      <bottom style="thin">
        <color rgb="FF000000"/>
      </bottom>
    </border>
    <border>
      <left>
        <color indexed="63"/>
      </left>
      <right>
        <color indexed="63"/>
      </right>
      <top>
        <color indexed="63"/>
      </top>
      <bottom style="thin">
        <color rgb="FF000000"/>
      </bottom>
    </border>
    <border>
      <left style="thin">
        <color rgb="FF000000"/>
      </left>
      <right>
        <color indexed="63"/>
      </right>
      <top style="thin">
        <color rgb="FF000000"/>
      </top>
      <bottom>
        <color indexed="63"/>
      </bottom>
    </border>
    <border>
      <left style="thin"/>
      <right>
        <color indexed="63"/>
      </right>
      <top>
        <color indexed="63"/>
      </top>
      <bottom style="thin"/>
    </border>
    <border>
      <left style="medium"/>
      <right style="medium"/>
      <top style="medium"/>
      <bottom style="medium"/>
    </border>
    <border>
      <left style="medium"/>
      <right style="medium"/>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5" fillId="32" borderId="0" applyNumberFormat="0" applyBorder="0" applyAlignment="0" applyProtection="0"/>
  </cellStyleXfs>
  <cellXfs count="119">
    <xf numFmtId="0" fontId="0" fillId="0" borderId="0" xfId="0" applyAlignment="1">
      <alignment/>
    </xf>
    <xf numFmtId="0" fontId="7" fillId="33" borderId="0" xfId="0" applyFont="1" applyFill="1" applyAlignment="1">
      <alignment/>
    </xf>
    <xf numFmtId="0" fontId="9" fillId="33" borderId="0" xfId="0" applyFont="1" applyFill="1" applyAlignment="1">
      <alignment/>
    </xf>
    <xf numFmtId="0" fontId="6" fillId="33" borderId="0" xfId="0" applyFont="1" applyFill="1" applyAlignment="1">
      <alignment/>
    </xf>
    <xf numFmtId="0" fontId="12" fillId="33" borderId="0" xfId="0" applyFont="1" applyFill="1" applyAlignment="1">
      <alignment/>
    </xf>
    <xf numFmtId="0" fontId="11" fillId="33" borderId="0" xfId="0" applyFont="1" applyFill="1" applyAlignment="1">
      <alignment/>
    </xf>
    <xf numFmtId="0" fontId="16" fillId="33" borderId="0" xfId="0" applyFont="1" applyFill="1" applyAlignment="1">
      <alignment/>
    </xf>
    <xf numFmtId="0" fontId="17" fillId="33" borderId="0" xfId="0" applyFont="1" applyFill="1" applyAlignment="1">
      <alignment/>
    </xf>
    <xf numFmtId="49" fontId="10" fillId="33" borderId="0" xfId="0" applyNumberFormat="1" applyFont="1" applyFill="1" applyAlignment="1">
      <alignment vertical="center" wrapText="1"/>
    </xf>
    <xf numFmtId="49" fontId="19" fillId="33" borderId="10" xfId="0" applyNumberFormat="1" applyFont="1" applyFill="1" applyBorder="1" applyAlignment="1">
      <alignment horizontal="center" vertical="center" wrapText="1"/>
    </xf>
    <xf numFmtId="49" fontId="13" fillId="33" borderId="10" xfId="0" applyNumberFormat="1" applyFont="1" applyFill="1" applyBorder="1" applyAlignment="1">
      <alignment horizontal="center" vertical="center" wrapText="1"/>
    </xf>
    <xf numFmtId="0" fontId="13" fillId="33" borderId="0" xfId="0" applyFont="1" applyFill="1" applyAlignment="1">
      <alignment horizontal="center"/>
    </xf>
    <xf numFmtId="0" fontId="13" fillId="33" borderId="10" xfId="0" applyFont="1" applyFill="1" applyBorder="1" applyAlignment="1">
      <alignment horizontal="center"/>
    </xf>
    <xf numFmtId="0" fontId="19" fillId="33" borderId="10" xfId="0" applyFont="1" applyFill="1" applyBorder="1" applyAlignment="1">
      <alignment horizontal="center"/>
    </xf>
    <xf numFmtId="0" fontId="6" fillId="13" borderId="0" xfId="0" applyFont="1" applyFill="1" applyAlignment="1">
      <alignment/>
    </xf>
    <xf numFmtId="49" fontId="13" fillId="33" borderId="10" xfId="0" applyNumberFormat="1" applyFont="1" applyFill="1" applyBorder="1" applyAlignment="1">
      <alignment vertical="center" wrapText="1"/>
    </xf>
    <xf numFmtId="182" fontId="10" fillId="34" borderId="0" xfId="0" applyNumberFormat="1" applyFont="1" applyFill="1" applyBorder="1" applyAlignment="1">
      <alignment horizontal="right"/>
    </xf>
    <xf numFmtId="0" fontId="8" fillId="33"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wrapText="1"/>
    </xf>
    <xf numFmtId="194" fontId="8" fillId="33" borderId="0" xfId="0" applyNumberFormat="1" applyFont="1" applyFill="1" applyBorder="1" applyAlignment="1">
      <alignment horizontal="center" vertical="center"/>
    </xf>
    <xf numFmtId="49" fontId="13" fillId="33" borderId="0" xfId="0" applyNumberFormat="1" applyFont="1" applyFill="1" applyBorder="1" applyAlignment="1">
      <alignment horizontal="center" vertical="center" wrapText="1"/>
    </xf>
    <xf numFmtId="0" fontId="8" fillId="33" borderId="0" xfId="0" applyFont="1" applyFill="1" applyBorder="1" applyAlignment="1">
      <alignment/>
    </xf>
    <xf numFmtId="194" fontId="66" fillId="33" borderId="10" xfId="0" applyNumberFormat="1" applyFont="1" applyFill="1" applyBorder="1" applyAlignment="1">
      <alignment horizontal="right"/>
    </xf>
    <xf numFmtId="194" fontId="67" fillId="33" borderId="10" xfId="0" applyNumberFormat="1" applyFont="1" applyFill="1" applyBorder="1" applyAlignment="1">
      <alignment horizontal="right"/>
    </xf>
    <xf numFmtId="194" fontId="68" fillId="33" borderId="10" xfId="0" applyNumberFormat="1" applyFont="1" applyFill="1" applyBorder="1" applyAlignment="1">
      <alignment horizontal="right"/>
    </xf>
    <xf numFmtId="194" fontId="10" fillId="33" borderId="10" xfId="0" applyNumberFormat="1" applyFont="1" applyFill="1" applyBorder="1" applyAlignment="1">
      <alignment horizontal="right"/>
    </xf>
    <xf numFmtId="194" fontId="8" fillId="33" borderId="10" xfId="0" applyNumberFormat="1" applyFont="1" applyFill="1" applyBorder="1" applyAlignment="1">
      <alignment horizontal="right"/>
    </xf>
    <xf numFmtId="194" fontId="69" fillId="33" borderId="10" xfId="0" applyNumberFormat="1" applyFont="1" applyFill="1" applyBorder="1" applyAlignment="1">
      <alignment horizontal="right"/>
    </xf>
    <xf numFmtId="194" fontId="22" fillId="0" borderId="11" xfId="47" applyNumberFormat="1" applyFont="1" applyFill="1" applyBorder="1" applyAlignment="1">
      <alignment horizontal="right" wrapText="1"/>
    </xf>
    <xf numFmtId="49" fontId="13" fillId="35" borderId="10" xfId="0" applyNumberFormat="1" applyFont="1" applyFill="1" applyBorder="1" applyAlignment="1">
      <alignment horizontal="center" vertical="center" wrapText="1"/>
    </xf>
    <xf numFmtId="0" fontId="13" fillId="33" borderId="0" xfId="0" applyFont="1" applyFill="1" applyAlignment="1">
      <alignment horizontal="right"/>
    </xf>
    <xf numFmtId="194" fontId="66" fillId="35" borderId="10" xfId="0" applyNumberFormat="1" applyFont="1" applyFill="1" applyBorder="1" applyAlignment="1">
      <alignment horizontal="right"/>
    </xf>
    <xf numFmtId="0" fontId="13" fillId="33" borderId="12" xfId="0" applyFont="1" applyFill="1" applyBorder="1" applyAlignment="1">
      <alignment horizontal="center"/>
    </xf>
    <xf numFmtId="49" fontId="10" fillId="33" borderId="12" xfId="0" applyNumberFormat="1" applyFont="1" applyFill="1" applyBorder="1" applyAlignment="1">
      <alignment vertical="center" wrapText="1"/>
    </xf>
    <xf numFmtId="182" fontId="10" fillId="34" borderId="12" xfId="0" applyNumberFormat="1" applyFont="1" applyFill="1" applyBorder="1" applyAlignment="1">
      <alignment horizontal="right"/>
    </xf>
    <xf numFmtId="0" fontId="13" fillId="33" borderId="0" xfId="0" applyFont="1" applyFill="1" applyBorder="1" applyAlignment="1">
      <alignment horizontal="center"/>
    </xf>
    <xf numFmtId="49" fontId="10" fillId="33" borderId="0" xfId="0" applyNumberFormat="1" applyFont="1" applyFill="1" applyBorder="1" applyAlignment="1">
      <alignment vertical="center" wrapText="1"/>
    </xf>
    <xf numFmtId="0" fontId="6" fillId="33" borderId="0" xfId="0" applyFont="1" applyFill="1" applyBorder="1" applyAlignment="1">
      <alignment/>
    </xf>
    <xf numFmtId="194" fontId="10" fillId="35" borderId="10" xfId="0" applyNumberFormat="1" applyFont="1" applyFill="1" applyBorder="1" applyAlignment="1">
      <alignment horizontal="right"/>
    </xf>
    <xf numFmtId="194" fontId="8" fillId="35" borderId="10" xfId="0" applyNumberFormat="1" applyFont="1" applyFill="1" applyBorder="1" applyAlignment="1">
      <alignment horizontal="right"/>
    </xf>
    <xf numFmtId="49" fontId="21" fillId="33" borderId="10" xfId="0" applyNumberFormat="1" applyFont="1" applyFill="1" applyBorder="1" applyAlignment="1">
      <alignment horizontal="center" vertical="center" wrapText="1"/>
    </xf>
    <xf numFmtId="0" fontId="13" fillId="33" borderId="10" xfId="0" applyFont="1" applyFill="1" applyBorder="1" applyAlignment="1">
      <alignment horizontal="center" vertical="center"/>
    </xf>
    <xf numFmtId="0" fontId="13" fillId="33" borderId="13" xfId="0" applyFont="1" applyFill="1" applyBorder="1" applyAlignment="1">
      <alignment horizontal="center" vertical="center"/>
    </xf>
    <xf numFmtId="194" fontId="6" fillId="33" borderId="0" xfId="0" applyNumberFormat="1" applyFont="1" applyFill="1" applyAlignment="1">
      <alignment/>
    </xf>
    <xf numFmtId="194" fontId="22" fillId="35" borderId="10" xfId="47" applyNumberFormat="1" applyFont="1" applyFill="1" applyBorder="1" applyAlignment="1">
      <alignment horizontal="right" wrapText="1"/>
    </xf>
    <xf numFmtId="194" fontId="67" fillId="35" borderId="10" xfId="0" applyNumberFormat="1" applyFont="1" applyFill="1" applyBorder="1" applyAlignment="1">
      <alignment horizontal="right"/>
    </xf>
    <xf numFmtId="49" fontId="14" fillId="35" borderId="14" xfId="0" applyNumberFormat="1" applyFont="1" applyFill="1" applyBorder="1" applyAlignment="1">
      <alignment horizontal="left" vertical="top" wrapText="1"/>
    </xf>
    <xf numFmtId="49" fontId="15" fillId="33" borderId="14" xfId="0" applyNumberFormat="1" applyFont="1" applyFill="1" applyBorder="1" applyAlignment="1">
      <alignment horizontal="left" vertical="top" wrapText="1"/>
    </xf>
    <xf numFmtId="0" fontId="11" fillId="33" borderId="14" xfId="0" applyFont="1" applyFill="1" applyBorder="1" applyAlignment="1">
      <alignment horizontal="left" vertical="top" wrapText="1"/>
    </xf>
    <xf numFmtId="0" fontId="11" fillId="33" borderId="14" xfId="0" applyNumberFormat="1" applyFont="1" applyFill="1" applyBorder="1" applyAlignment="1">
      <alignment horizontal="left" vertical="top" wrapText="1"/>
    </xf>
    <xf numFmtId="0" fontId="20" fillId="33" borderId="14" xfId="0" applyFont="1" applyFill="1" applyBorder="1" applyAlignment="1">
      <alignment horizontal="left" vertical="top" wrapText="1"/>
    </xf>
    <xf numFmtId="0" fontId="14" fillId="33" borderId="14" xfId="0" applyFont="1" applyFill="1" applyBorder="1" applyAlignment="1">
      <alignment horizontal="left" vertical="top" wrapText="1"/>
    </xf>
    <xf numFmtId="49" fontId="20" fillId="33" borderId="14" xfId="0" applyNumberFormat="1" applyFont="1" applyFill="1" applyBorder="1" applyAlignment="1">
      <alignment horizontal="left" vertical="top" wrapText="1"/>
    </xf>
    <xf numFmtId="49" fontId="11" fillId="33" borderId="14" xfId="0" applyNumberFormat="1" applyFont="1" applyFill="1" applyBorder="1" applyAlignment="1">
      <alignment horizontal="left" vertical="top" wrapText="1"/>
    </xf>
    <xf numFmtId="49" fontId="18" fillId="33" borderId="14" xfId="0" applyNumberFormat="1" applyFont="1" applyFill="1" applyBorder="1" applyAlignment="1">
      <alignment horizontal="left" vertical="top" wrapText="1"/>
    </xf>
    <xf numFmtId="2" fontId="11" fillId="33" borderId="14" xfId="0" applyNumberFormat="1" applyFont="1" applyFill="1" applyBorder="1" applyAlignment="1">
      <alignment horizontal="left" vertical="top" wrapText="1"/>
    </xf>
    <xf numFmtId="193" fontId="11" fillId="33" borderId="14" xfId="0" applyNumberFormat="1" applyFont="1" applyFill="1" applyBorder="1" applyAlignment="1">
      <alignment horizontal="left" vertical="top" wrapText="1"/>
    </xf>
    <xf numFmtId="0" fontId="14" fillId="33" borderId="14" xfId="0" applyNumberFormat="1" applyFont="1" applyFill="1" applyBorder="1" applyAlignment="1">
      <alignment horizontal="left" vertical="top" wrapText="1" shrinkToFit="1"/>
    </xf>
    <xf numFmtId="0" fontId="11" fillId="35" borderId="14" xfId="0" applyFont="1" applyFill="1" applyBorder="1" applyAlignment="1">
      <alignment horizontal="left" vertical="top" wrapText="1"/>
    </xf>
    <xf numFmtId="49" fontId="14" fillId="35" borderId="10" xfId="0" applyNumberFormat="1" applyFont="1" applyFill="1" applyBorder="1" applyAlignment="1">
      <alignment horizontal="left" vertical="top" wrapText="1"/>
    </xf>
    <xf numFmtId="0" fontId="70" fillId="0" borderId="10" xfId="0" applyFont="1" applyBorder="1" applyAlignment="1">
      <alignment horizontal="left" vertical="top" wrapText="1"/>
    </xf>
    <xf numFmtId="49" fontId="11" fillId="33" borderId="10" xfId="0" applyNumberFormat="1" applyFont="1" applyFill="1" applyBorder="1" applyAlignment="1">
      <alignment horizontal="left" vertical="top" wrapText="1"/>
    </xf>
    <xf numFmtId="2" fontId="11" fillId="33" borderId="10" xfId="0" applyNumberFormat="1" applyFont="1" applyFill="1" applyBorder="1" applyAlignment="1">
      <alignment horizontal="left" vertical="top" wrapText="1"/>
    </xf>
    <xf numFmtId="194" fontId="11" fillId="33" borderId="10" xfId="0" applyNumberFormat="1" applyFont="1" applyFill="1" applyBorder="1" applyAlignment="1">
      <alignment horizontal="left" vertical="top" wrapText="1"/>
    </xf>
    <xf numFmtId="2" fontId="14" fillId="33" borderId="10" xfId="0" applyNumberFormat="1" applyFont="1" applyFill="1" applyBorder="1" applyAlignment="1">
      <alignment horizontal="left" vertical="top" wrapText="1"/>
    </xf>
    <xf numFmtId="2" fontId="11" fillId="33" borderId="15" xfId="0" applyNumberFormat="1" applyFont="1" applyFill="1" applyBorder="1" applyAlignment="1">
      <alignment horizontal="left" vertical="top" wrapText="1"/>
    </xf>
    <xf numFmtId="49" fontId="11" fillId="33" borderId="13" xfId="0" applyNumberFormat="1" applyFont="1" applyFill="1" applyBorder="1" applyAlignment="1">
      <alignment horizontal="left" vertical="top" wrapText="1"/>
    </xf>
    <xf numFmtId="49" fontId="14" fillId="33" borderId="14" xfId="0" applyNumberFormat="1" applyFont="1" applyFill="1" applyBorder="1" applyAlignment="1">
      <alignment horizontal="center" vertical="center" wrapText="1"/>
    </xf>
    <xf numFmtId="0" fontId="8" fillId="35" borderId="10" xfId="0" applyNumberFormat="1" applyFont="1" applyFill="1" applyBorder="1" applyAlignment="1">
      <alignment horizontal="center" vertical="center"/>
    </xf>
    <xf numFmtId="194" fontId="68" fillId="35" borderId="10" xfId="0" applyNumberFormat="1" applyFont="1" applyFill="1" applyBorder="1" applyAlignment="1">
      <alignment horizontal="right"/>
    </xf>
    <xf numFmtId="194" fontId="69" fillId="35" borderId="10" xfId="0" applyNumberFormat="1" applyFont="1" applyFill="1" applyBorder="1" applyAlignment="1">
      <alignment horizontal="right"/>
    </xf>
    <xf numFmtId="194" fontId="66" fillId="35" borderId="14" xfId="0" applyNumberFormat="1" applyFont="1" applyFill="1" applyBorder="1" applyAlignment="1">
      <alignment horizontal="right" wrapText="1"/>
    </xf>
    <xf numFmtId="194" fontId="67" fillId="33" borderId="14" xfId="0" applyNumberFormat="1" applyFont="1" applyFill="1" applyBorder="1" applyAlignment="1">
      <alignment horizontal="right" wrapText="1"/>
    </xf>
    <xf numFmtId="194" fontId="22" fillId="0" borderId="16" xfId="47" applyNumberFormat="1" applyFont="1" applyFill="1" applyBorder="1" applyAlignment="1">
      <alignment horizontal="right" wrapText="1"/>
    </xf>
    <xf numFmtId="194" fontId="66" fillId="33" borderId="14" xfId="0" applyNumberFormat="1" applyFont="1" applyFill="1" applyBorder="1" applyAlignment="1">
      <alignment horizontal="right" wrapText="1"/>
    </xf>
    <xf numFmtId="194" fontId="10" fillId="35" borderId="14" xfId="0" applyNumberFormat="1" applyFont="1" applyFill="1" applyBorder="1" applyAlignment="1">
      <alignment horizontal="right" wrapText="1"/>
    </xf>
    <xf numFmtId="194" fontId="22" fillId="35" borderId="14" xfId="47" applyNumberFormat="1" applyFont="1" applyFill="1" applyBorder="1" applyAlignment="1">
      <alignment horizontal="right" wrapText="1"/>
    </xf>
    <xf numFmtId="194" fontId="22" fillId="35" borderId="17" xfId="47" applyNumberFormat="1" applyFont="1" applyFill="1" applyBorder="1" applyAlignment="1">
      <alignment horizontal="right" wrapText="1"/>
    </xf>
    <xf numFmtId="194" fontId="10" fillId="35" borderId="14" xfId="0" applyNumberFormat="1" applyFont="1" applyFill="1" applyBorder="1" applyAlignment="1">
      <alignment horizontal="right"/>
    </xf>
    <xf numFmtId="194" fontId="22" fillId="35" borderId="16" xfId="47" applyNumberFormat="1" applyFont="1" applyFill="1" applyBorder="1" applyAlignment="1">
      <alignment horizontal="right" wrapText="1"/>
    </xf>
    <xf numFmtId="194" fontId="22" fillId="35" borderId="18" xfId="47" applyNumberFormat="1" applyFont="1" applyFill="1" applyBorder="1" applyAlignment="1">
      <alignment horizontal="right" wrapText="1"/>
    </xf>
    <xf numFmtId="194" fontId="67" fillId="35" borderId="14" xfId="0" applyNumberFormat="1" applyFont="1" applyFill="1" applyBorder="1" applyAlignment="1">
      <alignment horizontal="right"/>
    </xf>
    <xf numFmtId="194" fontId="22" fillId="35" borderId="16" xfId="0" applyNumberFormat="1" applyFont="1" applyFill="1" applyBorder="1" applyAlignment="1">
      <alignment horizontal="right" wrapText="1"/>
    </xf>
    <xf numFmtId="194" fontId="67" fillId="35" borderId="14" xfId="0" applyNumberFormat="1" applyFont="1" applyFill="1" applyBorder="1" applyAlignment="1">
      <alignment horizontal="right" wrapText="1"/>
    </xf>
    <xf numFmtId="194" fontId="71" fillId="0" borderId="16" xfId="0" applyNumberFormat="1" applyFont="1" applyFill="1" applyBorder="1" applyAlignment="1">
      <alignment horizontal="right" wrapText="1"/>
    </xf>
    <xf numFmtId="194" fontId="22" fillId="0" borderId="16" xfId="0" applyNumberFormat="1" applyFont="1" applyFill="1" applyBorder="1" applyAlignment="1">
      <alignment horizontal="right" wrapText="1"/>
    </xf>
    <xf numFmtId="194" fontId="23" fillId="0" borderId="14" xfId="53" applyNumberFormat="1" applyFont="1" applyFill="1" applyBorder="1" applyAlignment="1">
      <alignment horizontal="right" wrapText="1"/>
      <protection/>
    </xf>
    <xf numFmtId="194" fontId="23" fillId="35" borderId="14" xfId="53" applyNumberFormat="1" applyFont="1" applyFill="1" applyBorder="1" applyAlignment="1">
      <alignment horizontal="right" wrapText="1"/>
      <protection/>
    </xf>
    <xf numFmtId="194" fontId="10" fillId="35" borderId="19" xfId="0" applyNumberFormat="1" applyFont="1" applyFill="1" applyBorder="1" applyAlignment="1">
      <alignment horizontal="right"/>
    </xf>
    <xf numFmtId="198" fontId="10" fillId="35" borderId="14" xfId="43" applyNumberFormat="1" applyFont="1" applyFill="1" applyBorder="1" applyAlignment="1">
      <alignment horizontal="right"/>
    </xf>
    <xf numFmtId="194" fontId="8" fillId="35" borderId="14" xfId="0" applyNumberFormat="1" applyFont="1" applyFill="1" applyBorder="1" applyAlignment="1">
      <alignment horizontal="right"/>
    </xf>
    <xf numFmtId="0" fontId="6" fillId="33" borderId="10" xfId="0" applyFont="1" applyFill="1" applyBorder="1" applyAlignment="1">
      <alignment/>
    </xf>
    <xf numFmtId="194" fontId="8" fillId="35" borderId="10" xfId="0" applyNumberFormat="1" applyFont="1" applyFill="1" applyBorder="1" applyAlignment="1">
      <alignment horizontal="right" wrapText="1"/>
    </xf>
    <xf numFmtId="4" fontId="8" fillId="33" borderId="10" xfId="0" applyNumberFormat="1" applyFont="1" applyFill="1" applyBorder="1" applyAlignment="1">
      <alignment/>
    </xf>
    <xf numFmtId="4" fontId="10" fillId="33" borderId="10" xfId="0" applyNumberFormat="1" applyFont="1" applyFill="1" applyBorder="1" applyAlignment="1">
      <alignment/>
    </xf>
    <xf numFmtId="49" fontId="11" fillId="35" borderId="10" xfId="0" applyNumberFormat="1" applyFont="1" applyFill="1" applyBorder="1" applyAlignment="1">
      <alignment horizontal="left" vertical="top" wrapText="1"/>
    </xf>
    <xf numFmtId="194" fontId="8" fillId="33" borderId="14" xfId="0" applyNumberFormat="1" applyFont="1" applyFill="1" applyBorder="1" applyAlignment="1">
      <alignment horizontal="right" wrapText="1"/>
    </xf>
    <xf numFmtId="0" fontId="6" fillId="33" borderId="0" xfId="0" applyFont="1" applyFill="1" applyAlignment="1">
      <alignment horizontal="right"/>
    </xf>
    <xf numFmtId="194" fontId="22" fillId="35" borderId="0" xfId="0" applyNumberFormat="1" applyFont="1" applyFill="1" applyBorder="1" applyAlignment="1">
      <alignment horizontal="right" wrapText="1"/>
    </xf>
    <xf numFmtId="2" fontId="11" fillId="35" borderId="10" xfId="0" applyNumberFormat="1" applyFont="1" applyFill="1" applyBorder="1" applyAlignment="1">
      <alignment horizontal="left" vertical="top" wrapText="1"/>
    </xf>
    <xf numFmtId="194" fontId="22" fillId="35" borderId="0" xfId="47" applyNumberFormat="1" applyFont="1" applyFill="1" applyBorder="1" applyAlignment="1">
      <alignment horizontal="right" wrapText="1"/>
    </xf>
    <xf numFmtId="0" fontId="13" fillId="0" borderId="20" xfId="0" applyFont="1" applyBorder="1" applyAlignment="1">
      <alignment horizontal="center" vertical="center" wrapText="1"/>
    </xf>
    <xf numFmtId="0" fontId="72" fillId="0" borderId="21" xfId="0" applyFont="1" applyBorder="1" applyAlignment="1">
      <alignment horizontal="center" vertical="center" wrapText="1"/>
    </xf>
    <xf numFmtId="0" fontId="13" fillId="0" borderId="21" xfId="0" applyFont="1" applyBorder="1" applyAlignment="1">
      <alignment horizontal="center" vertical="center" wrapText="1"/>
    </xf>
    <xf numFmtId="0" fontId="6" fillId="0" borderId="10" xfId="0" applyFont="1" applyBorder="1" applyAlignment="1">
      <alignment horizontal="right"/>
    </xf>
    <xf numFmtId="0" fontId="20" fillId="0" borderId="10" xfId="0" applyFont="1" applyBorder="1" applyAlignment="1">
      <alignment/>
    </xf>
    <xf numFmtId="194" fontId="73" fillId="33" borderId="10" xfId="0" applyNumberFormat="1" applyFont="1" applyFill="1" applyBorder="1" applyAlignment="1">
      <alignment horizontal="right"/>
    </xf>
    <xf numFmtId="194" fontId="73" fillId="35" borderId="10" xfId="0" applyNumberFormat="1" applyFont="1" applyFill="1" applyBorder="1" applyAlignment="1">
      <alignment horizontal="right"/>
    </xf>
    <xf numFmtId="194" fontId="19" fillId="33" borderId="10" xfId="0" applyNumberFormat="1" applyFont="1" applyFill="1" applyBorder="1" applyAlignment="1">
      <alignment horizontal="right"/>
    </xf>
    <xf numFmtId="194" fontId="19" fillId="35" borderId="10" xfId="0" applyNumberFormat="1" applyFont="1" applyFill="1" applyBorder="1" applyAlignment="1">
      <alignment horizontal="right"/>
    </xf>
    <xf numFmtId="194" fontId="20" fillId="33" borderId="10" xfId="0" applyNumberFormat="1" applyFont="1" applyFill="1" applyBorder="1" applyAlignment="1">
      <alignment horizontal="right"/>
    </xf>
    <xf numFmtId="194" fontId="10" fillId="35" borderId="0" xfId="0" applyNumberFormat="1" applyFont="1" applyFill="1" applyBorder="1" applyAlignment="1">
      <alignment horizontal="right"/>
    </xf>
    <xf numFmtId="0" fontId="8" fillId="33" borderId="0" xfId="0" applyFont="1" applyFill="1" applyBorder="1" applyAlignment="1">
      <alignment horizontal="center" vertical="center"/>
    </xf>
    <xf numFmtId="49" fontId="14" fillId="33" borderId="0" xfId="0" applyNumberFormat="1" applyFont="1" applyFill="1" applyBorder="1" applyAlignment="1">
      <alignment horizontal="center" vertical="center" wrapText="1"/>
    </xf>
    <xf numFmtId="0" fontId="13" fillId="33" borderId="0" xfId="0" applyFont="1" applyFill="1" applyAlignment="1">
      <alignment horizontal="right"/>
    </xf>
    <xf numFmtId="0" fontId="0" fillId="0" borderId="0" xfId="0" applyAlignment="1">
      <alignment horizontal="right"/>
    </xf>
    <xf numFmtId="182" fontId="74" fillId="33" borderId="0" xfId="0" applyNumberFormat="1" applyFont="1" applyFill="1" applyAlignment="1">
      <alignment horizontal="right" vertical="center" wrapText="1"/>
    </xf>
    <xf numFmtId="0" fontId="13" fillId="33" borderId="0" xfId="0" applyNumberFormat="1" applyFont="1" applyFill="1" applyAlignment="1">
      <alignment horizontal="right"/>
    </xf>
    <xf numFmtId="0" fontId="0" fillId="0" borderId="0" xfId="0" applyNumberFormat="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ОФНС_новые приложения к Закону"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72"/>
  <sheetViews>
    <sheetView showGridLines="0" tabSelected="1" view="pageBreakPreview" zoomScaleNormal="90" zoomScaleSheetLayoutView="100" zoomScalePageLayoutView="0" workbookViewId="0" topLeftCell="A1">
      <selection activeCell="J23" sqref="J23"/>
    </sheetView>
  </sheetViews>
  <sheetFormatPr defaultColWidth="9.00390625" defaultRowHeight="12.75"/>
  <cols>
    <col min="1" max="1" width="21.25390625" style="11" customWidth="1"/>
    <col min="2" max="2" width="52.00390625" style="8" customWidth="1"/>
    <col min="3" max="3" width="13.00390625" style="16" customWidth="1"/>
    <col min="4" max="4" width="12.75390625" style="3" customWidth="1"/>
    <col min="5" max="5" width="13.75390625" style="3" customWidth="1"/>
    <col min="6" max="16384" width="9.125" style="3" customWidth="1"/>
  </cols>
  <sheetData>
    <row r="1" spans="2:5" ht="12.75" customHeight="1">
      <c r="B1" s="116" t="s">
        <v>236</v>
      </c>
      <c r="C1" s="115"/>
      <c r="D1" s="115"/>
      <c r="E1" s="115"/>
    </row>
    <row r="2" spans="2:5" ht="15" customHeight="1">
      <c r="B2" s="114" t="s">
        <v>129</v>
      </c>
      <c r="C2" s="115"/>
      <c r="D2" s="115"/>
      <c r="E2" s="115"/>
    </row>
    <row r="3" spans="2:5" ht="14.25" customHeight="1">
      <c r="B3" s="117" t="s">
        <v>235</v>
      </c>
      <c r="C3" s="118"/>
      <c r="D3" s="118"/>
      <c r="E3" s="118"/>
    </row>
    <row r="4" spans="2:5" ht="6" customHeight="1">
      <c r="B4" s="30"/>
      <c r="C4" s="30"/>
      <c r="D4" s="97"/>
      <c r="E4" s="97"/>
    </row>
    <row r="5" spans="1:5" ht="15.75">
      <c r="A5" s="112" t="s">
        <v>124</v>
      </c>
      <c r="B5" s="112"/>
      <c r="C5" s="112"/>
      <c r="D5" s="112"/>
      <c r="E5" s="112"/>
    </row>
    <row r="6" spans="1:5" ht="12.75" customHeight="1">
      <c r="A6" s="113" t="s">
        <v>125</v>
      </c>
      <c r="B6" s="113"/>
      <c r="C6" s="113"/>
      <c r="D6" s="113"/>
      <c r="E6" s="113"/>
    </row>
    <row r="7" spans="1:5" ht="15.75">
      <c r="A7" s="112" t="s">
        <v>197</v>
      </c>
      <c r="B7" s="112"/>
      <c r="C7" s="112"/>
      <c r="D7" s="112"/>
      <c r="E7" s="112"/>
    </row>
    <row r="8" spans="1:3" ht="15.75" hidden="1">
      <c r="A8" s="20"/>
      <c r="B8" s="21"/>
      <c r="C8" s="19"/>
    </row>
    <row r="9" spans="1:5" s="5" customFormat="1" ht="40.5" customHeight="1">
      <c r="A9" s="10" t="s">
        <v>79</v>
      </c>
      <c r="B9" s="67" t="s">
        <v>41</v>
      </c>
      <c r="C9" s="17">
        <v>2023</v>
      </c>
      <c r="D9" s="68">
        <v>2024</v>
      </c>
      <c r="E9" s="68">
        <v>2025</v>
      </c>
    </row>
    <row r="10" spans="1:5" s="14" customFormat="1" ht="16.5" customHeight="1">
      <c r="A10" s="29" t="s">
        <v>8</v>
      </c>
      <c r="B10" s="46" t="s">
        <v>42</v>
      </c>
      <c r="C10" s="31">
        <f>C28+C29+C43+C59+C68+C71+C74+C84+C11</f>
        <v>517320</v>
      </c>
      <c r="D10" s="39">
        <f>D11+D28+D29+D43+D59+D68+D71+D74+D84</f>
        <v>537750</v>
      </c>
      <c r="E10" s="39">
        <f>E11+E28+E29+E43+E59+E68+E71+E74+E84</f>
        <v>556750</v>
      </c>
    </row>
    <row r="11" spans="1:5" ht="15" customHeight="1" thickBot="1">
      <c r="A11" s="10" t="s">
        <v>90</v>
      </c>
      <c r="B11" s="46" t="s">
        <v>84</v>
      </c>
      <c r="C11" s="22">
        <f>SUM(C23:C27)</f>
        <v>235000</v>
      </c>
      <c r="D11" s="26">
        <f>SUM(D23:D27)</f>
        <v>247000</v>
      </c>
      <c r="E11" s="39">
        <f>SUM(E23:E27)</f>
        <v>260000</v>
      </c>
    </row>
    <row r="12" spans="1:5" s="6" customFormat="1" ht="28.5" hidden="1">
      <c r="A12" s="10"/>
      <c r="B12" s="47" t="s">
        <v>50</v>
      </c>
      <c r="C12" s="23"/>
      <c r="D12" s="25"/>
      <c r="E12" s="38"/>
    </row>
    <row r="13" spans="1:5" s="6" customFormat="1" ht="15.75" hidden="1">
      <c r="A13" s="10"/>
      <c r="B13" s="47" t="s">
        <v>108</v>
      </c>
      <c r="C13" s="23"/>
      <c r="D13" s="25"/>
      <c r="E13" s="38"/>
    </row>
    <row r="14" spans="1:5" ht="75" hidden="1">
      <c r="A14" s="12" t="s">
        <v>92</v>
      </c>
      <c r="B14" s="48" t="s">
        <v>80</v>
      </c>
      <c r="C14" s="23"/>
      <c r="D14" s="26"/>
      <c r="E14" s="39"/>
    </row>
    <row r="15" spans="1:5" ht="90" hidden="1">
      <c r="A15" s="12" t="s">
        <v>93</v>
      </c>
      <c r="B15" s="49" t="s">
        <v>86</v>
      </c>
      <c r="C15" s="23"/>
      <c r="D15" s="25"/>
      <c r="E15" s="38"/>
    </row>
    <row r="16" spans="1:5" ht="90" hidden="1">
      <c r="A16" s="12" t="s">
        <v>94</v>
      </c>
      <c r="B16" s="49" t="s">
        <v>87</v>
      </c>
      <c r="C16" s="23"/>
      <c r="D16" s="25"/>
      <c r="E16" s="38"/>
    </row>
    <row r="17" spans="1:5" ht="45" hidden="1">
      <c r="A17" s="12" t="s">
        <v>95</v>
      </c>
      <c r="B17" s="48" t="s">
        <v>82</v>
      </c>
      <c r="C17" s="23"/>
      <c r="D17" s="25"/>
      <c r="E17" s="38"/>
    </row>
    <row r="18" spans="1:5" ht="90" hidden="1">
      <c r="A18" s="12" t="s">
        <v>96</v>
      </c>
      <c r="B18" s="49" t="s">
        <v>88</v>
      </c>
      <c r="C18" s="23"/>
      <c r="D18" s="25"/>
      <c r="E18" s="38"/>
    </row>
    <row r="19" spans="1:5" ht="71.25" customHeight="1" hidden="1">
      <c r="A19" s="12" t="s">
        <v>67</v>
      </c>
      <c r="B19" s="49" t="s">
        <v>4</v>
      </c>
      <c r="C19" s="23"/>
      <c r="D19" s="25"/>
      <c r="E19" s="38"/>
    </row>
    <row r="20" spans="1:5" ht="90" hidden="1">
      <c r="A20" s="12" t="s">
        <v>97</v>
      </c>
      <c r="B20" s="49" t="s">
        <v>66</v>
      </c>
      <c r="C20" s="23"/>
      <c r="D20" s="25"/>
      <c r="E20" s="38"/>
    </row>
    <row r="21" spans="1:5" ht="90" hidden="1">
      <c r="A21" s="12" t="s">
        <v>98</v>
      </c>
      <c r="B21" s="48" t="s">
        <v>91</v>
      </c>
      <c r="C21" s="23"/>
      <c r="D21" s="25"/>
      <c r="E21" s="38"/>
    </row>
    <row r="22" spans="1:5" s="2" customFormat="1" ht="15.75" hidden="1">
      <c r="A22" s="13"/>
      <c r="B22" s="50" t="s">
        <v>109</v>
      </c>
      <c r="C22" s="23"/>
      <c r="D22" s="25"/>
      <c r="E22" s="38"/>
    </row>
    <row r="23" spans="1:5" s="2" customFormat="1" ht="73.5" customHeight="1" thickBot="1">
      <c r="A23" s="101" t="s">
        <v>212</v>
      </c>
      <c r="B23" s="48" t="s">
        <v>209</v>
      </c>
      <c r="C23" s="23">
        <v>230000</v>
      </c>
      <c r="D23" s="25">
        <v>241000</v>
      </c>
      <c r="E23" s="38">
        <v>254000</v>
      </c>
    </row>
    <row r="24" spans="1:5" s="2" customFormat="1" ht="121.5" customHeight="1" thickBot="1">
      <c r="A24" s="102" t="s">
        <v>213</v>
      </c>
      <c r="B24" s="48" t="s">
        <v>210</v>
      </c>
      <c r="C24" s="23">
        <v>1000</v>
      </c>
      <c r="D24" s="25">
        <v>1000</v>
      </c>
      <c r="E24" s="38">
        <v>1000</v>
      </c>
    </row>
    <row r="25" spans="1:5" s="2" customFormat="1" ht="46.5" customHeight="1" thickBot="1">
      <c r="A25" s="102" t="s">
        <v>214</v>
      </c>
      <c r="B25" s="48" t="s">
        <v>211</v>
      </c>
      <c r="C25" s="23">
        <v>1300</v>
      </c>
      <c r="D25" s="25">
        <v>2000</v>
      </c>
      <c r="E25" s="38">
        <v>2000</v>
      </c>
    </row>
    <row r="26" spans="1:5" s="2" customFormat="1" ht="89.25" customHeight="1" thickBot="1">
      <c r="A26" s="103" t="s">
        <v>215</v>
      </c>
      <c r="B26" s="48" t="s">
        <v>216</v>
      </c>
      <c r="C26" s="23">
        <v>2000</v>
      </c>
      <c r="D26" s="25">
        <v>2000</v>
      </c>
      <c r="E26" s="38">
        <v>2000</v>
      </c>
    </row>
    <row r="27" spans="1:5" s="2" customFormat="1" ht="105">
      <c r="A27" s="12" t="s">
        <v>226</v>
      </c>
      <c r="B27" s="49" t="s">
        <v>227</v>
      </c>
      <c r="C27" s="23">
        <v>700</v>
      </c>
      <c r="D27" s="25">
        <v>1000</v>
      </c>
      <c r="E27" s="38">
        <v>1000</v>
      </c>
    </row>
    <row r="28" spans="1:5" s="2" customFormat="1" ht="15" customHeight="1">
      <c r="A28" s="10" t="s">
        <v>128</v>
      </c>
      <c r="B28" s="51" t="s">
        <v>110</v>
      </c>
      <c r="C28" s="22">
        <v>13570</v>
      </c>
      <c r="D28" s="26">
        <v>14000</v>
      </c>
      <c r="E28" s="39">
        <v>14500</v>
      </c>
    </row>
    <row r="29" spans="1:5" ht="14.25" customHeight="1">
      <c r="A29" s="10" t="s">
        <v>44</v>
      </c>
      <c r="B29" s="46" t="s">
        <v>43</v>
      </c>
      <c r="C29" s="22">
        <f>SUM(C39:C42)</f>
        <v>136500</v>
      </c>
      <c r="D29" s="26">
        <f>D39+D40+D41+D42</f>
        <v>141700</v>
      </c>
      <c r="E29" s="39">
        <f>E39+E40+E41+E42</f>
        <v>146700</v>
      </c>
    </row>
    <row r="30" spans="1:5" s="2" customFormat="1" ht="30" hidden="1">
      <c r="A30" s="9"/>
      <c r="B30" s="52" t="s">
        <v>56</v>
      </c>
      <c r="C30" s="23"/>
      <c r="D30" s="25"/>
      <c r="E30" s="38"/>
    </row>
    <row r="31" spans="1:5" ht="15" customHeight="1" hidden="1">
      <c r="A31" s="10"/>
      <c r="B31" s="53" t="s">
        <v>81</v>
      </c>
      <c r="C31" s="23"/>
      <c r="D31" s="25"/>
      <c r="E31" s="38"/>
    </row>
    <row r="32" spans="1:5" s="4" customFormat="1" ht="45" hidden="1">
      <c r="A32" s="9" t="s">
        <v>99</v>
      </c>
      <c r="B32" s="52" t="s">
        <v>57</v>
      </c>
      <c r="C32" s="23"/>
      <c r="D32" s="25"/>
      <c r="E32" s="38"/>
    </row>
    <row r="33" spans="1:5" s="4" customFormat="1" ht="45" hidden="1">
      <c r="A33" s="9" t="s">
        <v>100</v>
      </c>
      <c r="B33" s="52" t="s">
        <v>58</v>
      </c>
      <c r="C33" s="23"/>
      <c r="D33" s="25"/>
      <c r="E33" s="38"/>
    </row>
    <row r="34" spans="1:5" s="4" customFormat="1" ht="30" hidden="1">
      <c r="A34" s="9" t="s">
        <v>101</v>
      </c>
      <c r="B34" s="52" t="s">
        <v>59</v>
      </c>
      <c r="C34" s="23"/>
      <c r="D34" s="25"/>
      <c r="E34" s="38"/>
    </row>
    <row r="35" spans="1:5" s="4" customFormat="1" ht="60" hidden="1">
      <c r="A35" s="9" t="s">
        <v>102</v>
      </c>
      <c r="B35" s="52" t="s">
        <v>60</v>
      </c>
      <c r="C35" s="23"/>
      <c r="D35" s="25"/>
      <c r="E35" s="38"/>
    </row>
    <row r="36" spans="1:5" s="2" customFormat="1" ht="30" hidden="1">
      <c r="A36" s="9" t="s">
        <v>47</v>
      </c>
      <c r="B36" s="52" t="s">
        <v>45</v>
      </c>
      <c r="C36" s="23"/>
      <c r="D36" s="25"/>
      <c r="E36" s="38"/>
    </row>
    <row r="37" spans="1:5" s="2" customFormat="1" ht="15.75" hidden="1">
      <c r="A37" s="9" t="s">
        <v>48</v>
      </c>
      <c r="B37" s="52" t="s">
        <v>46</v>
      </c>
      <c r="C37" s="23"/>
      <c r="D37" s="25"/>
      <c r="E37" s="38"/>
    </row>
    <row r="38" spans="1:5" s="2" customFormat="1" ht="13.5" customHeight="1">
      <c r="A38" s="9"/>
      <c r="B38" s="52" t="s">
        <v>111</v>
      </c>
      <c r="C38" s="23"/>
      <c r="D38" s="25"/>
      <c r="E38" s="38"/>
    </row>
    <row r="39" spans="1:5" s="2" customFormat="1" ht="27.75" customHeight="1">
      <c r="A39" s="10" t="s">
        <v>114</v>
      </c>
      <c r="B39" s="53" t="s">
        <v>112</v>
      </c>
      <c r="C39" s="23">
        <v>80000</v>
      </c>
      <c r="D39" s="25">
        <v>85000</v>
      </c>
      <c r="E39" s="38">
        <v>90000</v>
      </c>
    </row>
    <row r="40" spans="1:5" s="2" customFormat="1" ht="2.25" customHeight="1" hidden="1">
      <c r="A40" s="10" t="s">
        <v>113</v>
      </c>
      <c r="B40" s="53" t="s">
        <v>115</v>
      </c>
      <c r="C40" s="23"/>
      <c r="D40" s="25"/>
      <c r="E40" s="38"/>
    </row>
    <row r="41" spans="1:5" s="2" customFormat="1" ht="15" customHeight="1">
      <c r="A41" s="10" t="s">
        <v>116</v>
      </c>
      <c r="B41" s="53" t="s">
        <v>117</v>
      </c>
      <c r="C41" s="23">
        <v>50000</v>
      </c>
      <c r="D41" s="25">
        <v>50000</v>
      </c>
      <c r="E41" s="38">
        <v>50000</v>
      </c>
    </row>
    <row r="42" spans="1:5" s="2" customFormat="1" ht="15.75" customHeight="1">
      <c r="A42" s="10" t="s">
        <v>118</v>
      </c>
      <c r="B42" s="53" t="s">
        <v>119</v>
      </c>
      <c r="C42" s="23">
        <v>6500</v>
      </c>
      <c r="D42" s="25">
        <v>6700</v>
      </c>
      <c r="E42" s="38">
        <v>6700</v>
      </c>
    </row>
    <row r="43" spans="1:5" s="7" customFormat="1" ht="15" customHeight="1">
      <c r="A43" s="10" t="s">
        <v>7</v>
      </c>
      <c r="B43" s="46" t="s">
        <v>61</v>
      </c>
      <c r="C43" s="22">
        <f>C51+C52+C53+C56</f>
        <v>104800</v>
      </c>
      <c r="D43" s="26">
        <f>D51+D52+D53+D56</f>
        <v>106800</v>
      </c>
      <c r="E43" s="39">
        <f>E51+E52+E53+E56</f>
        <v>107100</v>
      </c>
    </row>
    <row r="44" spans="1:5" s="1" customFormat="1" ht="39" customHeight="1" hidden="1">
      <c r="A44" s="10" t="s">
        <v>11</v>
      </c>
      <c r="B44" s="53" t="s">
        <v>37</v>
      </c>
      <c r="C44" s="24"/>
      <c r="D44" s="24"/>
      <c r="E44" s="69"/>
    </row>
    <row r="45" spans="1:5" ht="15.75" hidden="1">
      <c r="A45" s="10" t="s">
        <v>9</v>
      </c>
      <c r="B45" s="46" t="s">
        <v>62</v>
      </c>
      <c r="C45" s="24"/>
      <c r="D45" s="24"/>
      <c r="E45" s="69"/>
    </row>
    <row r="46" spans="1:5" s="7" customFormat="1" ht="60" hidden="1">
      <c r="A46" s="10" t="s">
        <v>10</v>
      </c>
      <c r="B46" s="54" t="s">
        <v>38</v>
      </c>
      <c r="C46" s="24"/>
      <c r="D46" s="24"/>
      <c r="E46" s="69"/>
    </row>
    <row r="47" spans="1:5" s="1" customFormat="1" ht="90" hidden="1">
      <c r="A47" s="10" t="s">
        <v>12</v>
      </c>
      <c r="B47" s="53" t="s">
        <v>34</v>
      </c>
      <c r="C47" s="24"/>
      <c r="D47" s="24"/>
      <c r="E47" s="69"/>
    </row>
    <row r="48" spans="1:5" s="7" customFormat="1" ht="60" hidden="1">
      <c r="A48" s="10" t="s">
        <v>13</v>
      </c>
      <c r="B48" s="54" t="s">
        <v>39</v>
      </c>
      <c r="C48" s="24"/>
      <c r="D48" s="24"/>
      <c r="E48" s="69"/>
    </row>
    <row r="49" spans="1:5" s="1" customFormat="1" ht="90" hidden="1">
      <c r="A49" s="10" t="s">
        <v>14</v>
      </c>
      <c r="B49" s="53" t="s">
        <v>40</v>
      </c>
      <c r="C49" s="24"/>
      <c r="D49" s="24"/>
      <c r="E49" s="69"/>
    </row>
    <row r="50" spans="1:5" s="1" customFormat="1" ht="13.5" customHeight="1">
      <c r="A50" s="10"/>
      <c r="B50" s="52" t="s">
        <v>111</v>
      </c>
      <c r="C50" s="24"/>
      <c r="D50" s="24"/>
      <c r="E50" s="69"/>
    </row>
    <row r="51" spans="1:5" s="1" customFormat="1" ht="17.25" customHeight="1">
      <c r="A51" s="10" t="s">
        <v>120</v>
      </c>
      <c r="B51" s="53" t="s">
        <v>121</v>
      </c>
      <c r="C51" s="25">
        <v>4000</v>
      </c>
      <c r="D51" s="25">
        <v>4200</v>
      </c>
      <c r="E51" s="38">
        <v>4400</v>
      </c>
    </row>
    <row r="52" spans="1:5" s="1" customFormat="1" ht="15.75" customHeight="1">
      <c r="A52" s="10" t="s">
        <v>127</v>
      </c>
      <c r="B52" s="53" t="s">
        <v>126</v>
      </c>
      <c r="C52" s="25">
        <v>65000</v>
      </c>
      <c r="D52" s="23">
        <v>65300</v>
      </c>
      <c r="E52" s="45">
        <v>65300</v>
      </c>
    </row>
    <row r="53" spans="1:5" s="1" customFormat="1" ht="15.75" customHeight="1">
      <c r="A53" s="10" t="s">
        <v>122</v>
      </c>
      <c r="B53" s="53" t="s">
        <v>123</v>
      </c>
      <c r="C53" s="22">
        <v>29000</v>
      </c>
      <c r="D53" s="22">
        <v>30000</v>
      </c>
      <c r="E53" s="31">
        <v>30000</v>
      </c>
    </row>
    <row r="54" spans="1:5" s="1" customFormat="1" ht="15.75" customHeight="1">
      <c r="A54" s="104" t="s">
        <v>222</v>
      </c>
      <c r="B54" s="105" t="s">
        <v>220</v>
      </c>
      <c r="C54" s="106">
        <v>13000</v>
      </c>
      <c r="D54" s="106">
        <v>13500</v>
      </c>
      <c r="E54" s="107">
        <v>13500</v>
      </c>
    </row>
    <row r="55" spans="1:5" s="1" customFormat="1" ht="15.75" customHeight="1">
      <c r="A55" s="104" t="s">
        <v>224</v>
      </c>
      <c r="B55" s="105" t="s">
        <v>221</v>
      </c>
      <c r="C55" s="106">
        <v>16000</v>
      </c>
      <c r="D55" s="106">
        <v>16500</v>
      </c>
      <c r="E55" s="107">
        <v>16500</v>
      </c>
    </row>
    <row r="56" spans="1:5" s="1" customFormat="1" ht="16.5" customHeight="1">
      <c r="A56" s="10" t="s">
        <v>9</v>
      </c>
      <c r="B56" s="53" t="s">
        <v>62</v>
      </c>
      <c r="C56" s="26">
        <v>6800</v>
      </c>
      <c r="D56" s="26">
        <v>7300</v>
      </c>
      <c r="E56" s="39">
        <v>7400</v>
      </c>
    </row>
    <row r="57" spans="1:5" s="1" customFormat="1" ht="16.5" customHeight="1">
      <c r="A57" s="104" t="s">
        <v>225</v>
      </c>
      <c r="B57" s="52" t="s">
        <v>220</v>
      </c>
      <c r="C57" s="108">
        <v>6000</v>
      </c>
      <c r="D57" s="108">
        <v>6500</v>
      </c>
      <c r="E57" s="109">
        <v>6500</v>
      </c>
    </row>
    <row r="58" spans="1:5" s="1" customFormat="1" ht="16.5" customHeight="1">
      <c r="A58" s="104" t="s">
        <v>223</v>
      </c>
      <c r="B58" s="52" t="s">
        <v>221</v>
      </c>
      <c r="C58" s="108">
        <v>800</v>
      </c>
      <c r="D58" s="108">
        <v>800</v>
      </c>
      <c r="E58" s="109">
        <v>900</v>
      </c>
    </row>
    <row r="59" spans="1:5" s="7" customFormat="1" ht="14.25" customHeight="1">
      <c r="A59" s="10" t="s">
        <v>15</v>
      </c>
      <c r="B59" s="46" t="s">
        <v>49</v>
      </c>
      <c r="C59" s="26">
        <v>3200</v>
      </c>
      <c r="D59" s="26">
        <v>3500</v>
      </c>
      <c r="E59" s="39">
        <v>3700</v>
      </c>
    </row>
    <row r="60" spans="1:5" s="7" customFormat="1" ht="75" hidden="1">
      <c r="A60" s="10" t="s">
        <v>16</v>
      </c>
      <c r="B60" s="53" t="s">
        <v>36</v>
      </c>
      <c r="C60" s="24"/>
      <c r="D60" s="24"/>
      <c r="E60" s="69"/>
    </row>
    <row r="61" spans="1:5" s="7" customFormat="1" ht="90" hidden="1">
      <c r="A61" s="10" t="s">
        <v>2</v>
      </c>
      <c r="B61" s="55" t="s">
        <v>1</v>
      </c>
      <c r="C61" s="24"/>
      <c r="D61" s="24"/>
      <c r="E61" s="69"/>
    </row>
    <row r="62" spans="1:5" s="7" customFormat="1" ht="90" hidden="1">
      <c r="A62" s="10" t="s">
        <v>3</v>
      </c>
      <c r="B62" s="55" t="s">
        <v>5</v>
      </c>
      <c r="C62" s="24"/>
      <c r="D62" s="24"/>
      <c r="E62" s="69"/>
    </row>
    <row r="63" spans="1:5" s="7" customFormat="1" ht="90" hidden="1">
      <c r="A63" s="10" t="s">
        <v>83</v>
      </c>
      <c r="B63" s="55" t="s">
        <v>68</v>
      </c>
      <c r="C63" s="24"/>
      <c r="D63" s="24"/>
      <c r="E63" s="69"/>
    </row>
    <row r="64" spans="1:5" s="7" customFormat="1" ht="30" hidden="1">
      <c r="A64" s="10" t="s">
        <v>17</v>
      </c>
      <c r="B64" s="53" t="s">
        <v>55</v>
      </c>
      <c r="C64" s="24"/>
      <c r="D64" s="24"/>
      <c r="E64" s="69"/>
    </row>
    <row r="65" spans="1:5" s="7" customFormat="1" ht="24" customHeight="1" hidden="1">
      <c r="A65" s="10" t="s">
        <v>65</v>
      </c>
      <c r="B65" s="56" t="s">
        <v>69</v>
      </c>
      <c r="C65" s="24"/>
      <c r="D65" s="24"/>
      <c r="E65" s="69"/>
    </row>
    <row r="66" spans="1:5" s="7" customFormat="1" ht="90" hidden="1">
      <c r="A66" s="10" t="s">
        <v>77</v>
      </c>
      <c r="B66" s="56" t="s">
        <v>70</v>
      </c>
      <c r="C66" s="24"/>
      <c r="D66" s="24"/>
      <c r="E66" s="69"/>
    </row>
    <row r="67" spans="1:5" s="7" customFormat="1" ht="90" hidden="1">
      <c r="A67" s="10" t="s">
        <v>78</v>
      </c>
      <c r="B67" s="56" t="s">
        <v>71</v>
      </c>
      <c r="C67" s="24"/>
      <c r="D67" s="24"/>
      <c r="E67" s="69"/>
    </row>
    <row r="68" spans="1:5" ht="30.75" customHeight="1">
      <c r="A68" s="10" t="s">
        <v>18</v>
      </c>
      <c r="B68" s="57" t="s">
        <v>54</v>
      </c>
      <c r="C68" s="26">
        <f>SUM(C69:C70)</f>
        <v>16700</v>
      </c>
      <c r="D68" s="22">
        <f>SUM(D69:D70)</f>
        <v>16700</v>
      </c>
      <c r="E68" s="31">
        <f>SUM(E69:E70)</f>
        <v>16700</v>
      </c>
    </row>
    <row r="69" spans="1:5" ht="89.25" customHeight="1">
      <c r="A69" s="10" t="s">
        <v>218</v>
      </c>
      <c r="B69" s="48" t="s">
        <v>217</v>
      </c>
      <c r="C69" s="110">
        <v>15000</v>
      </c>
      <c r="D69" s="110">
        <v>15000</v>
      </c>
      <c r="E69" s="110">
        <v>15000</v>
      </c>
    </row>
    <row r="70" spans="1:5" ht="90">
      <c r="A70" s="29" t="s">
        <v>85</v>
      </c>
      <c r="B70" s="58" t="s">
        <v>219</v>
      </c>
      <c r="C70" s="110">
        <v>1700</v>
      </c>
      <c r="D70" s="110">
        <v>1700</v>
      </c>
      <c r="E70" s="110">
        <v>1700</v>
      </c>
    </row>
    <row r="71" spans="1:5" s="1" customFormat="1" ht="15.75" customHeight="1">
      <c r="A71" s="10" t="s">
        <v>75</v>
      </c>
      <c r="B71" s="51" t="s">
        <v>76</v>
      </c>
      <c r="C71" s="22">
        <v>3200</v>
      </c>
      <c r="D71" s="22">
        <v>3200</v>
      </c>
      <c r="E71" s="31">
        <v>3200</v>
      </c>
    </row>
    <row r="72" spans="1:5" ht="28.5" hidden="1">
      <c r="A72" s="10" t="s">
        <v>19</v>
      </c>
      <c r="B72" s="46" t="s">
        <v>29</v>
      </c>
      <c r="C72" s="23"/>
      <c r="D72" s="24"/>
      <c r="E72" s="69"/>
    </row>
    <row r="73" spans="1:5" ht="43.5" customHeight="1" hidden="1">
      <c r="A73" s="10" t="s">
        <v>32</v>
      </c>
      <c r="B73" s="48" t="s">
        <v>33</v>
      </c>
      <c r="C73" s="23"/>
      <c r="D73" s="24"/>
      <c r="E73" s="69"/>
    </row>
    <row r="74" spans="1:5" ht="28.5" customHeight="1">
      <c r="A74" s="10" t="s">
        <v>20</v>
      </c>
      <c r="B74" s="46" t="s">
        <v>51</v>
      </c>
      <c r="C74" s="22">
        <f>850+500</f>
        <v>1350</v>
      </c>
      <c r="D74" s="22">
        <v>1350</v>
      </c>
      <c r="E74" s="31">
        <v>1350</v>
      </c>
    </row>
    <row r="75" spans="1:5" ht="30" hidden="1">
      <c r="A75" s="10" t="s">
        <v>21</v>
      </c>
      <c r="B75" s="53" t="s">
        <v>52</v>
      </c>
      <c r="C75" s="27"/>
      <c r="D75" s="27"/>
      <c r="E75" s="70"/>
    </row>
    <row r="76" spans="1:5" ht="90" hidden="1">
      <c r="A76" s="10" t="s">
        <v>22</v>
      </c>
      <c r="B76" s="56" t="s">
        <v>72</v>
      </c>
      <c r="C76" s="27"/>
      <c r="D76" s="27"/>
      <c r="E76" s="70"/>
    </row>
    <row r="77" spans="1:5" ht="90" hidden="1">
      <c r="A77" s="10" t="s">
        <v>24</v>
      </c>
      <c r="B77" s="56" t="s">
        <v>64</v>
      </c>
      <c r="C77" s="27"/>
      <c r="D77" s="27"/>
      <c r="E77" s="70"/>
    </row>
    <row r="78" spans="1:5" ht="90" hidden="1">
      <c r="A78" s="10" t="s">
        <v>23</v>
      </c>
      <c r="B78" s="56" t="s">
        <v>73</v>
      </c>
      <c r="C78" s="27"/>
      <c r="D78" s="27"/>
      <c r="E78" s="70"/>
    </row>
    <row r="79" spans="1:5" ht="90" hidden="1">
      <c r="A79" s="10" t="s">
        <v>25</v>
      </c>
      <c r="B79" s="56" t="s">
        <v>74</v>
      </c>
      <c r="C79" s="27"/>
      <c r="D79" s="27"/>
      <c r="E79" s="70"/>
    </row>
    <row r="80" spans="1:5" ht="60" hidden="1">
      <c r="A80" s="10" t="s">
        <v>26</v>
      </c>
      <c r="B80" s="53" t="s">
        <v>103</v>
      </c>
      <c r="C80" s="27"/>
      <c r="D80" s="27"/>
      <c r="E80" s="70"/>
    </row>
    <row r="81" spans="1:5" ht="60" hidden="1">
      <c r="A81" s="10" t="s">
        <v>27</v>
      </c>
      <c r="B81" s="53" t="s">
        <v>104</v>
      </c>
      <c r="C81" s="27"/>
      <c r="D81" s="27"/>
      <c r="E81" s="70"/>
    </row>
    <row r="82" spans="1:5" ht="30" hidden="1">
      <c r="A82" s="10" t="s">
        <v>28</v>
      </c>
      <c r="B82" s="53" t="s">
        <v>105</v>
      </c>
      <c r="C82" s="27"/>
      <c r="D82" s="27"/>
      <c r="E82" s="70"/>
    </row>
    <row r="83" spans="1:5" ht="4.5" customHeight="1" hidden="1">
      <c r="A83" s="10" t="s">
        <v>107</v>
      </c>
      <c r="B83" s="53" t="s">
        <v>106</v>
      </c>
      <c r="C83" s="27"/>
      <c r="D83" s="27"/>
      <c r="E83" s="70"/>
    </row>
    <row r="84" spans="1:5" ht="15" customHeight="1">
      <c r="A84" s="10" t="s">
        <v>53</v>
      </c>
      <c r="B84" s="46" t="s">
        <v>30</v>
      </c>
      <c r="C84" s="22">
        <v>3000</v>
      </c>
      <c r="D84" s="22">
        <v>3500</v>
      </c>
      <c r="E84" s="31">
        <v>3500</v>
      </c>
    </row>
    <row r="85" spans="1:5" ht="16.5" customHeight="1">
      <c r="A85" s="29" t="s">
        <v>0</v>
      </c>
      <c r="B85" s="59" t="s">
        <v>31</v>
      </c>
      <c r="C85" s="71">
        <f>C89+C116+C135+C86+C144+C87+C88</f>
        <v>1562137.5</v>
      </c>
      <c r="D85" s="92">
        <f>D89+D116+D135+D86+D144+D87</f>
        <v>685629.5</v>
      </c>
      <c r="E85" s="92">
        <f>E89+E116+E135+E86+E144+E87</f>
        <v>609963.7999999999</v>
      </c>
    </row>
    <row r="86" spans="1:5" ht="43.5" customHeight="1">
      <c r="A86" s="10" t="s">
        <v>130</v>
      </c>
      <c r="B86" s="59" t="s">
        <v>159</v>
      </c>
      <c r="C86" s="72">
        <v>315740.1</v>
      </c>
      <c r="D86" s="28">
        <v>115584.9</v>
      </c>
      <c r="E86" s="28">
        <v>33812.4</v>
      </c>
    </row>
    <row r="87" spans="1:5" ht="0" customHeight="1" hidden="1">
      <c r="A87" s="12" t="s">
        <v>131</v>
      </c>
      <c r="B87" s="59" t="s">
        <v>160</v>
      </c>
      <c r="C87" s="73"/>
      <c r="D87" s="91"/>
      <c r="E87" s="91"/>
    </row>
    <row r="88" spans="1:5" ht="42.75" hidden="1">
      <c r="A88" s="10" t="s">
        <v>191</v>
      </c>
      <c r="B88" s="59" t="s">
        <v>190</v>
      </c>
      <c r="C88" s="96"/>
      <c r="D88" s="91"/>
      <c r="E88" s="91"/>
    </row>
    <row r="89" spans="1:5" ht="15.75">
      <c r="A89" s="10" t="s">
        <v>132</v>
      </c>
      <c r="B89" s="59" t="s">
        <v>63</v>
      </c>
      <c r="C89" s="74">
        <f>SUM(C90:C115)</f>
        <v>782137.7999999999</v>
      </c>
      <c r="D89" s="93">
        <f>SUM(D90:D115)</f>
        <v>154644</v>
      </c>
      <c r="E89" s="93">
        <f>SUM(E90:E115)</f>
        <v>170876.9</v>
      </c>
    </row>
    <row r="90" spans="1:5" ht="44.25" customHeight="1">
      <c r="A90" s="10" t="s">
        <v>133</v>
      </c>
      <c r="B90" s="60" t="s">
        <v>161</v>
      </c>
      <c r="C90" s="75">
        <v>519139.2</v>
      </c>
      <c r="D90" s="94"/>
      <c r="E90" s="94"/>
    </row>
    <row r="91" spans="1:5" ht="30">
      <c r="A91" s="10" t="s">
        <v>136</v>
      </c>
      <c r="B91" s="61" t="s">
        <v>162</v>
      </c>
      <c r="C91" s="76">
        <v>3459.1</v>
      </c>
      <c r="D91" s="94">
        <v>3459.1</v>
      </c>
      <c r="E91" s="94">
        <v>3459.1</v>
      </c>
    </row>
    <row r="92" spans="1:5" ht="30">
      <c r="A92" s="10" t="s">
        <v>136</v>
      </c>
      <c r="B92" s="61" t="s">
        <v>228</v>
      </c>
      <c r="C92" s="77">
        <v>17084.4</v>
      </c>
      <c r="D92" s="94"/>
      <c r="E92" s="94"/>
    </row>
    <row r="93" spans="1:5" ht="30">
      <c r="A93" s="10" t="s">
        <v>233</v>
      </c>
      <c r="B93" s="62" t="s">
        <v>163</v>
      </c>
      <c r="C93" s="78">
        <f>25887-25547.9</f>
        <v>339.09999999999854</v>
      </c>
      <c r="D93" s="94">
        <v>339.1</v>
      </c>
      <c r="E93" s="94"/>
    </row>
    <row r="94" spans="1:5" ht="30">
      <c r="A94" s="10" t="s">
        <v>230</v>
      </c>
      <c r="B94" s="62" t="s">
        <v>229</v>
      </c>
      <c r="C94" s="38">
        <v>53589.6</v>
      </c>
      <c r="D94" s="94"/>
      <c r="E94" s="94"/>
    </row>
    <row r="95" spans="1:5" ht="30.75" customHeight="1">
      <c r="A95" s="10" t="s">
        <v>232</v>
      </c>
      <c r="B95" s="61" t="s">
        <v>231</v>
      </c>
      <c r="C95" s="111">
        <v>901</v>
      </c>
      <c r="D95" s="94"/>
      <c r="E95" s="94"/>
    </row>
    <row r="96" spans="1:5" ht="30">
      <c r="A96" s="10" t="s">
        <v>136</v>
      </c>
      <c r="B96" s="61" t="s">
        <v>164</v>
      </c>
      <c r="C96" s="79">
        <v>3007</v>
      </c>
      <c r="D96" s="94"/>
      <c r="E96" s="94"/>
    </row>
    <row r="97" spans="1:5" ht="46.5" customHeight="1">
      <c r="A97" s="10" t="s">
        <v>136</v>
      </c>
      <c r="B97" s="63" t="s">
        <v>165</v>
      </c>
      <c r="C97" s="79">
        <v>85268</v>
      </c>
      <c r="D97" s="94">
        <v>20576.4</v>
      </c>
      <c r="E97" s="94">
        <v>49486.5</v>
      </c>
    </row>
    <row r="98" spans="1:5" ht="45" customHeight="1">
      <c r="A98" s="10" t="s">
        <v>136</v>
      </c>
      <c r="B98" s="61" t="s">
        <v>166</v>
      </c>
      <c r="C98" s="80">
        <f>22891.9-1162.5</f>
        <v>21729.4</v>
      </c>
      <c r="D98" s="94">
        <f>11514.2-1550</f>
        <v>9964.2</v>
      </c>
      <c r="E98" s="94">
        <v>7836.2</v>
      </c>
    </row>
    <row r="99" spans="1:5" ht="30">
      <c r="A99" s="10" t="s">
        <v>137</v>
      </c>
      <c r="B99" s="61" t="s">
        <v>138</v>
      </c>
      <c r="C99" s="76">
        <v>1162.5</v>
      </c>
      <c r="D99" s="94">
        <v>1550</v>
      </c>
      <c r="E99" s="94"/>
    </row>
    <row r="100" spans="1:5" ht="58.5" customHeight="1">
      <c r="A100" s="10" t="s">
        <v>136</v>
      </c>
      <c r="B100" s="61" t="s">
        <v>167</v>
      </c>
      <c r="C100" s="76">
        <v>18565</v>
      </c>
      <c r="D100" s="94">
        <v>33470.4</v>
      </c>
      <c r="E100" s="94">
        <v>33470.4</v>
      </c>
    </row>
    <row r="101" spans="1:5" ht="75.75" customHeight="1">
      <c r="A101" s="10" t="s">
        <v>136</v>
      </c>
      <c r="B101" s="61" t="s">
        <v>168</v>
      </c>
      <c r="C101" s="76">
        <f>17665-17665</f>
        <v>0</v>
      </c>
      <c r="D101" s="94">
        <f>40000-18000</f>
        <v>22000</v>
      </c>
      <c r="E101" s="94">
        <v>29830.5</v>
      </c>
    </row>
    <row r="102" spans="1:5" ht="31.5" customHeight="1">
      <c r="A102" s="10" t="s">
        <v>154</v>
      </c>
      <c r="B102" s="61" t="s">
        <v>155</v>
      </c>
      <c r="C102" s="76">
        <v>17665</v>
      </c>
      <c r="D102" s="94">
        <v>18000</v>
      </c>
      <c r="E102" s="94"/>
    </row>
    <row r="103" spans="1:5" ht="75" customHeight="1">
      <c r="A103" s="41" t="s">
        <v>234</v>
      </c>
      <c r="B103" s="61" t="s">
        <v>169</v>
      </c>
      <c r="C103" s="78">
        <v>999.9</v>
      </c>
      <c r="D103" s="94">
        <v>991.9</v>
      </c>
      <c r="E103" s="94">
        <v>595.1</v>
      </c>
    </row>
    <row r="104" spans="1:5" ht="30" customHeight="1">
      <c r="A104" s="41" t="s">
        <v>205</v>
      </c>
      <c r="B104" s="61" t="s">
        <v>204</v>
      </c>
      <c r="C104" s="78"/>
      <c r="D104" s="94">
        <v>8625.5</v>
      </c>
      <c r="E104" s="94"/>
    </row>
    <row r="105" spans="1:5" ht="29.25" customHeight="1">
      <c r="A105" s="41" t="s">
        <v>205</v>
      </c>
      <c r="B105" s="61" t="s">
        <v>208</v>
      </c>
      <c r="C105" s="78">
        <v>2000</v>
      </c>
      <c r="D105" s="94"/>
      <c r="E105" s="94"/>
    </row>
    <row r="106" spans="1:5" ht="75">
      <c r="A106" s="10" t="s">
        <v>136</v>
      </c>
      <c r="B106" s="62" t="s">
        <v>176</v>
      </c>
      <c r="C106" s="81">
        <v>10000</v>
      </c>
      <c r="D106" s="94">
        <v>10000</v>
      </c>
      <c r="E106" s="94">
        <v>10000</v>
      </c>
    </row>
    <row r="107" spans="1:5" ht="133.5" customHeight="1">
      <c r="A107" s="18" t="s">
        <v>139</v>
      </c>
      <c r="B107" s="99" t="s">
        <v>202</v>
      </c>
      <c r="C107" s="82">
        <v>16086</v>
      </c>
      <c r="D107" s="94">
        <v>16086</v>
      </c>
      <c r="E107" s="94">
        <v>16086</v>
      </c>
    </row>
    <row r="108" spans="1:5" ht="60" hidden="1">
      <c r="A108" s="10" t="s">
        <v>136</v>
      </c>
      <c r="B108" s="62" t="s">
        <v>177</v>
      </c>
      <c r="C108" s="83"/>
      <c r="D108" s="94"/>
      <c r="E108" s="94"/>
    </row>
    <row r="109" spans="1:5" ht="1.5" customHeight="1" hidden="1">
      <c r="A109" s="10" t="s">
        <v>136</v>
      </c>
      <c r="B109" s="62" t="s">
        <v>158</v>
      </c>
      <c r="C109" s="78"/>
      <c r="D109" s="94"/>
      <c r="E109" s="94"/>
    </row>
    <row r="110" spans="1:5" ht="30">
      <c r="A110" s="10" t="s">
        <v>136</v>
      </c>
      <c r="B110" s="62" t="s">
        <v>140</v>
      </c>
      <c r="C110" s="82">
        <v>1455</v>
      </c>
      <c r="D110" s="94">
        <v>8727.5</v>
      </c>
      <c r="E110" s="94">
        <v>1455</v>
      </c>
    </row>
    <row r="111" spans="1:5" ht="30">
      <c r="A111" s="10" t="s">
        <v>136</v>
      </c>
      <c r="B111" s="62" t="s">
        <v>141</v>
      </c>
      <c r="C111" s="82">
        <v>8704</v>
      </c>
      <c r="D111" s="94">
        <v>110.9</v>
      </c>
      <c r="E111" s="94">
        <v>18658.1</v>
      </c>
    </row>
    <row r="112" spans="1:5" ht="45" hidden="1">
      <c r="A112" s="10" t="s">
        <v>136</v>
      </c>
      <c r="B112" s="62" t="s">
        <v>152</v>
      </c>
      <c r="C112" s="82"/>
      <c r="D112" s="94"/>
      <c r="E112" s="94"/>
    </row>
    <row r="113" spans="1:5" ht="45" hidden="1">
      <c r="A113" s="10" t="s">
        <v>136</v>
      </c>
      <c r="B113" s="62" t="s">
        <v>192</v>
      </c>
      <c r="C113" s="98"/>
      <c r="D113" s="94"/>
      <c r="E113" s="94"/>
    </row>
    <row r="114" spans="1:5" ht="38.25">
      <c r="A114" s="10" t="s">
        <v>136</v>
      </c>
      <c r="B114" s="15" t="s">
        <v>185</v>
      </c>
      <c r="C114" s="44">
        <v>983.6</v>
      </c>
      <c r="D114" s="44">
        <v>743</v>
      </c>
      <c r="E114" s="94"/>
    </row>
    <row r="115" spans="1:5" ht="38.25" hidden="1">
      <c r="A115" s="10" t="s">
        <v>136</v>
      </c>
      <c r="B115" s="15" t="s">
        <v>203</v>
      </c>
      <c r="C115" s="100"/>
      <c r="D115" s="44"/>
      <c r="E115" s="94"/>
    </row>
    <row r="116" spans="1:5" ht="15.75">
      <c r="A116" s="40" t="s">
        <v>142</v>
      </c>
      <c r="B116" s="64" t="s">
        <v>35</v>
      </c>
      <c r="C116" s="84">
        <f>SUM(C117:C134)</f>
        <v>75679.7</v>
      </c>
      <c r="D116" s="93">
        <f>SUM(D117:D134)</f>
        <v>98542.3</v>
      </c>
      <c r="E116" s="93">
        <f>SUM(E117:E134)</f>
        <v>88416.2</v>
      </c>
    </row>
    <row r="117" spans="1:5" ht="75">
      <c r="A117" s="10" t="s">
        <v>143</v>
      </c>
      <c r="B117" s="62" t="s">
        <v>170</v>
      </c>
      <c r="C117" s="85">
        <f>8131.4-6603</f>
        <v>1528.3999999999996</v>
      </c>
      <c r="D117" s="94">
        <f>8131.4-6704.3</f>
        <v>1427.0999999999995</v>
      </c>
      <c r="E117" s="94">
        <v>8131.4</v>
      </c>
    </row>
    <row r="118" spans="1:5" ht="75">
      <c r="A118" s="10" t="s">
        <v>144</v>
      </c>
      <c r="B118" s="62" t="s">
        <v>171</v>
      </c>
      <c r="C118" s="75">
        <v>6603</v>
      </c>
      <c r="D118" s="94">
        <v>6704.3</v>
      </c>
      <c r="E118" s="94"/>
    </row>
    <row r="119" spans="1:5" ht="135">
      <c r="A119" s="10" t="s">
        <v>143</v>
      </c>
      <c r="B119" s="62" t="s">
        <v>179</v>
      </c>
      <c r="C119" s="78">
        <v>2556.5</v>
      </c>
      <c r="D119" s="94">
        <v>2556.5</v>
      </c>
      <c r="E119" s="94">
        <v>3993</v>
      </c>
    </row>
    <row r="120" spans="1:5" ht="44.25" customHeight="1">
      <c r="A120" s="10" t="s">
        <v>143</v>
      </c>
      <c r="B120" s="62" t="s">
        <v>180</v>
      </c>
      <c r="C120" s="85">
        <v>1168.5</v>
      </c>
      <c r="D120" s="94">
        <v>1168.5</v>
      </c>
      <c r="E120" s="94">
        <v>1168.5</v>
      </c>
    </row>
    <row r="121" spans="1:5" ht="120">
      <c r="A121" s="10" t="s">
        <v>143</v>
      </c>
      <c r="B121" s="62" t="s">
        <v>181</v>
      </c>
      <c r="C121" s="85">
        <v>1165.2</v>
      </c>
      <c r="D121" s="94">
        <v>1165.2</v>
      </c>
      <c r="E121" s="94">
        <v>1165.2</v>
      </c>
    </row>
    <row r="122" spans="1:5" ht="105">
      <c r="A122" s="10" t="s">
        <v>143</v>
      </c>
      <c r="B122" s="62" t="s">
        <v>174</v>
      </c>
      <c r="C122" s="85">
        <v>1988.8</v>
      </c>
      <c r="D122" s="94">
        <v>1988.8</v>
      </c>
      <c r="E122" s="94">
        <v>1988.8</v>
      </c>
    </row>
    <row r="123" spans="1:5" ht="60">
      <c r="A123" s="10" t="s">
        <v>143</v>
      </c>
      <c r="B123" s="62" t="s">
        <v>175</v>
      </c>
      <c r="C123" s="82">
        <v>638.4</v>
      </c>
      <c r="D123" s="94">
        <v>638.4</v>
      </c>
      <c r="E123" s="94">
        <v>638.4</v>
      </c>
    </row>
    <row r="124" spans="1:5" ht="124.5" customHeight="1">
      <c r="A124" s="10" t="s">
        <v>143</v>
      </c>
      <c r="B124" s="62" t="s">
        <v>198</v>
      </c>
      <c r="C124" s="82">
        <v>423</v>
      </c>
      <c r="D124" s="94">
        <v>429.6</v>
      </c>
      <c r="E124" s="94">
        <v>436.6</v>
      </c>
    </row>
    <row r="125" spans="1:5" ht="75">
      <c r="A125" s="10" t="s">
        <v>145</v>
      </c>
      <c r="B125" s="65" t="s">
        <v>172</v>
      </c>
      <c r="C125" s="85">
        <f>29703.3-16704</f>
        <v>12999.3</v>
      </c>
      <c r="D125" s="94">
        <f>52465.3-31374</f>
        <v>21091.300000000003</v>
      </c>
      <c r="E125" s="94">
        <v>44269.9</v>
      </c>
    </row>
    <row r="126" spans="1:5" ht="75">
      <c r="A126" s="10" t="s">
        <v>143</v>
      </c>
      <c r="B126" s="61" t="s">
        <v>172</v>
      </c>
      <c r="C126" s="86">
        <v>8504</v>
      </c>
      <c r="D126" s="94">
        <v>8824</v>
      </c>
      <c r="E126" s="94"/>
    </row>
    <row r="127" spans="1:6" ht="75">
      <c r="A127" s="10" t="s">
        <v>153</v>
      </c>
      <c r="B127" s="61" t="s">
        <v>172</v>
      </c>
      <c r="C127" s="87">
        <v>8200</v>
      </c>
      <c r="D127" s="94">
        <v>22550</v>
      </c>
      <c r="E127" s="94"/>
      <c r="F127" s="43"/>
    </row>
    <row r="128" spans="1:5" ht="152.25" customHeight="1">
      <c r="A128" s="10" t="s">
        <v>143</v>
      </c>
      <c r="B128" s="61" t="s">
        <v>173</v>
      </c>
      <c r="C128" s="86">
        <v>1245.8</v>
      </c>
      <c r="D128" s="94">
        <v>1295.5</v>
      </c>
      <c r="E128" s="94">
        <v>1333.5</v>
      </c>
    </row>
    <row r="129" spans="1:5" ht="90">
      <c r="A129" s="10" t="s">
        <v>143</v>
      </c>
      <c r="B129" s="61" t="s">
        <v>182</v>
      </c>
      <c r="C129" s="86">
        <f>26082.2-10242.8</f>
        <v>15839.400000000001</v>
      </c>
      <c r="D129" s="94">
        <f>26048.6-10209.2</f>
        <v>15839.399999999998</v>
      </c>
      <c r="E129" s="94">
        <v>22636.6</v>
      </c>
    </row>
    <row r="130" spans="1:5" ht="105">
      <c r="A130" s="41" t="s">
        <v>143</v>
      </c>
      <c r="B130" s="61" t="s">
        <v>199</v>
      </c>
      <c r="C130" s="75">
        <v>1078.7</v>
      </c>
      <c r="D130" s="94">
        <v>1156.5</v>
      </c>
      <c r="E130" s="94">
        <v>1156.5</v>
      </c>
    </row>
    <row r="131" spans="1:5" ht="90">
      <c r="A131" s="42" t="s">
        <v>143</v>
      </c>
      <c r="B131" s="66" t="s">
        <v>183</v>
      </c>
      <c r="C131" s="88">
        <v>1496.3</v>
      </c>
      <c r="D131" s="94">
        <v>1496.3</v>
      </c>
      <c r="E131" s="94">
        <v>1496.3</v>
      </c>
    </row>
    <row r="132" spans="1:5" ht="135" customHeight="1">
      <c r="A132" s="41" t="s">
        <v>146</v>
      </c>
      <c r="B132" s="61" t="s">
        <v>200</v>
      </c>
      <c r="C132" s="78">
        <v>1.6</v>
      </c>
      <c r="D132" s="94">
        <v>1.7</v>
      </c>
      <c r="E132" s="94">
        <v>1.5</v>
      </c>
    </row>
    <row r="133" spans="1:5" ht="120" hidden="1">
      <c r="A133" s="41" t="s">
        <v>143</v>
      </c>
      <c r="B133" s="61" t="s">
        <v>184</v>
      </c>
      <c r="C133" s="89"/>
      <c r="D133" s="94"/>
      <c r="E133" s="94"/>
    </row>
    <row r="134" spans="1:5" ht="77.25" customHeight="1">
      <c r="A134" s="41" t="s">
        <v>193</v>
      </c>
      <c r="B134" s="61" t="s">
        <v>194</v>
      </c>
      <c r="C134" s="89">
        <v>10242.8</v>
      </c>
      <c r="D134" s="94">
        <v>10209.2</v>
      </c>
      <c r="E134" s="94"/>
    </row>
    <row r="135" spans="1:5" ht="15.75">
      <c r="A135" s="12" t="s">
        <v>147</v>
      </c>
      <c r="B135" s="59" t="s">
        <v>89</v>
      </c>
      <c r="C135" s="90">
        <f>SUM(C136:C146)</f>
        <v>388579.89999999997</v>
      </c>
      <c r="D135" s="93">
        <f>SUM(D136:D146)</f>
        <v>316858.3</v>
      </c>
      <c r="E135" s="93">
        <f>SUM(E136:E146)</f>
        <v>316858.3</v>
      </c>
    </row>
    <row r="136" spans="1:5" ht="119.25" customHeight="1">
      <c r="A136" s="41" t="s">
        <v>148</v>
      </c>
      <c r="B136" s="61" t="s">
        <v>201</v>
      </c>
      <c r="C136" s="78">
        <v>216116.1</v>
      </c>
      <c r="D136" s="94">
        <v>174511.8</v>
      </c>
      <c r="E136" s="94">
        <v>174511.8</v>
      </c>
    </row>
    <row r="137" spans="1:5" ht="75">
      <c r="A137" s="41" t="s">
        <v>148</v>
      </c>
      <c r="B137" s="61" t="s">
        <v>178</v>
      </c>
      <c r="C137" s="78">
        <v>158389.1</v>
      </c>
      <c r="D137" s="94">
        <v>127742</v>
      </c>
      <c r="E137" s="94">
        <v>127742</v>
      </c>
    </row>
    <row r="138" spans="1:5" ht="120.75" customHeight="1">
      <c r="A138" s="41" t="s">
        <v>195</v>
      </c>
      <c r="B138" s="95" t="s">
        <v>196</v>
      </c>
      <c r="C138" s="78">
        <v>12171.1</v>
      </c>
      <c r="D138" s="94">
        <v>12616.4</v>
      </c>
      <c r="E138" s="94">
        <v>12616.4</v>
      </c>
    </row>
    <row r="139" spans="1:5" ht="89.25" customHeight="1">
      <c r="A139" s="41" t="s">
        <v>207</v>
      </c>
      <c r="B139" s="95" t="s">
        <v>206</v>
      </c>
      <c r="C139" s="78">
        <v>1903.6</v>
      </c>
      <c r="D139" s="94">
        <v>1988.1</v>
      </c>
      <c r="E139" s="94">
        <v>1988.1</v>
      </c>
    </row>
    <row r="140" spans="1:5" ht="75" customHeight="1" hidden="1">
      <c r="A140" s="41" t="s">
        <v>134</v>
      </c>
      <c r="B140" s="61" t="s">
        <v>135</v>
      </c>
      <c r="C140" s="78"/>
      <c r="D140" s="94"/>
      <c r="E140" s="94"/>
    </row>
    <row r="141" spans="1:5" ht="30" hidden="1">
      <c r="A141" s="41" t="s">
        <v>148</v>
      </c>
      <c r="B141" s="61" t="s">
        <v>157</v>
      </c>
      <c r="C141" s="78"/>
      <c r="D141" s="94"/>
      <c r="E141" s="94"/>
    </row>
    <row r="142" spans="1:5" ht="3" customHeight="1" hidden="1">
      <c r="A142" s="41" t="s">
        <v>148</v>
      </c>
      <c r="B142" s="61" t="s">
        <v>151</v>
      </c>
      <c r="C142" s="78"/>
      <c r="D142" s="94"/>
      <c r="E142" s="94"/>
    </row>
    <row r="143" spans="1:5" ht="45" hidden="1">
      <c r="A143" s="41" t="s">
        <v>148</v>
      </c>
      <c r="B143" s="61" t="s">
        <v>156</v>
      </c>
      <c r="C143" s="78"/>
      <c r="D143" s="94"/>
      <c r="E143" s="94"/>
    </row>
    <row r="144" spans="1:5" ht="28.5" hidden="1">
      <c r="A144" s="41" t="s">
        <v>149</v>
      </c>
      <c r="B144" s="59" t="s">
        <v>150</v>
      </c>
      <c r="C144" s="90"/>
      <c r="D144" s="93"/>
      <c r="E144" s="93"/>
    </row>
    <row r="145" spans="1:5" ht="45" hidden="1">
      <c r="A145" s="41" t="s">
        <v>187</v>
      </c>
      <c r="B145" s="95" t="s">
        <v>188</v>
      </c>
      <c r="C145" s="78"/>
      <c r="D145" s="94"/>
      <c r="E145" s="94"/>
    </row>
    <row r="146" spans="1:5" ht="30" hidden="1">
      <c r="A146" s="41" t="s">
        <v>186</v>
      </c>
      <c r="B146" s="95" t="s">
        <v>189</v>
      </c>
      <c r="C146" s="78"/>
      <c r="D146" s="94"/>
      <c r="E146" s="94"/>
    </row>
    <row r="147" spans="1:5" ht="28.5">
      <c r="A147" s="12"/>
      <c r="B147" s="59" t="s">
        <v>6</v>
      </c>
      <c r="C147" s="90">
        <f>C10+C85</f>
        <v>2079457.5</v>
      </c>
      <c r="D147" s="93">
        <f>D10+D85</f>
        <v>1223379.5</v>
      </c>
      <c r="E147" s="93">
        <f>E10+E85</f>
        <v>1166713.7999999998</v>
      </c>
    </row>
    <row r="148" spans="1:5" ht="15.75">
      <c r="A148" s="32"/>
      <c r="B148" s="33"/>
      <c r="C148" s="34"/>
      <c r="D148" s="37"/>
      <c r="E148" s="37"/>
    </row>
    <row r="149" spans="1:5" ht="15.75">
      <c r="A149" s="35"/>
      <c r="B149" s="36"/>
      <c r="D149" s="37"/>
      <c r="E149" s="37"/>
    </row>
    <row r="150" spans="1:5" ht="15.75">
      <c r="A150" s="35"/>
      <c r="B150" s="36"/>
      <c r="D150" s="37"/>
      <c r="E150" s="37"/>
    </row>
    <row r="151" spans="1:5" ht="15.75">
      <c r="A151" s="35"/>
      <c r="B151" s="36"/>
      <c r="D151" s="37"/>
      <c r="E151" s="37"/>
    </row>
    <row r="152" spans="1:5" ht="15.75">
      <c r="A152" s="35"/>
      <c r="B152" s="36"/>
      <c r="D152" s="37"/>
      <c r="E152" s="37"/>
    </row>
    <row r="153" spans="1:5" ht="15.75">
      <c r="A153" s="35"/>
      <c r="B153" s="36"/>
      <c r="D153" s="37"/>
      <c r="E153" s="37"/>
    </row>
    <row r="154" spans="1:5" ht="15.75">
      <c r="A154" s="35"/>
      <c r="B154" s="36"/>
      <c r="D154" s="37"/>
      <c r="E154" s="37"/>
    </row>
    <row r="155" spans="1:5" ht="15.75">
      <c r="A155" s="35"/>
      <c r="B155" s="36"/>
      <c r="D155" s="37"/>
      <c r="E155" s="37"/>
    </row>
    <row r="156" spans="1:5" ht="15.75">
      <c r="A156" s="35"/>
      <c r="B156" s="36"/>
      <c r="D156" s="37"/>
      <c r="E156" s="37"/>
    </row>
    <row r="157" spans="1:5" ht="15.75">
      <c r="A157" s="35"/>
      <c r="B157" s="36"/>
      <c r="D157" s="37"/>
      <c r="E157" s="37"/>
    </row>
    <row r="158" spans="1:5" ht="15.75">
      <c r="A158" s="35"/>
      <c r="B158" s="36"/>
      <c r="D158" s="37"/>
      <c r="E158" s="37"/>
    </row>
    <row r="159" spans="1:5" ht="15.75">
      <c r="A159" s="35"/>
      <c r="B159" s="36"/>
      <c r="D159" s="37"/>
      <c r="E159" s="37"/>
    </row>
    <row r="160" spans="1:5" ht="15.75">
      <c r="A160" s="35"/>
      <c r="B160" s="36"/>
      <c r="D160" s="37"/>
      <c r="E160" s="37"/>
    </row>
    <row r="161" spans="1:5" ht="15.75">
      <c r="A161" s="35"/>
      <c r="B161" s="36"/>
      <c r="D161" s="37"/>
      <c r="E161" s="37"/>
    </row>
    <row r="162" spans="1:5" ht="15.75">
      <c r="A162" s="35"/>
      <c r="B162" s="36"/>
      <c r="D162" s="37"/>
      <c r="E162" s="37"/>
    </row>
    <row r="163" spans="1:5" ht="15.75">
      <c r="A163" s="35"/>
      <c r="B163" s="36"/>
      <c r="D163" s="37"/>
      <c r="E163" s="37"/>
    </row>
    <row r="164" spans="1:5" ht="15.75">
      <c r="A164" s="35"/>
      <c r="B164" s="36"/>
      <c r="D164" s="37"/>
      <c r="E164" s="37"/>
    </row>
    <row r="165" spans="1:5" ht="15.75">
      <c r="A165" s="35"/>
      <c r="B165" s="36"/>
      <c r="D165" s="37"/>
      <c r="E165" s="37"/>
    </row>
    <row r="166" spans="1:5" ht="15.75">
      <c r="A166" s="35"/>
      <c r="B166" s="36"/>
      <c r="D166" s="37"/>
      <c r="E166" s="37"/>
    </row>
    <row r="167" spans="1:5" ht="15.75">
      <c r="A167" s="35"/>
      <c r="B167" s="36"/>
      <c r="D167" s="37"/>
      <c r="E167" s="37"/>
    </row>
    <row r="168" spans="1:5" ht="15.75">
      <c r="A168" s="35"/>
      <c r="B168" s="36"/>
      <c r="D168" s="37"/>
      <c r="E168" s="37"/>
    </row>
    <row r="169" spans="1:5" ht="15.75">
      <c r="A169" s="35"/>
      <c r="B169" s="36"/>
      <c r="D169" s="37"/>
      <c r="E169" s="37"/>
    </row>
    <row r="170" spans="1:5" ht="15.75">
      <c r="A170" s="35"/>
      <c r="B170" s="36"/>
      <c r="D170" s="37"/>
      <c r="E170" s="37"/>
    </row>
    <row r="171" spans="1:5" ht="15.75">
      <c r="A171" s="35"/>
      <c r="B171" s="36"/>
      <c r="D171" s="37"/>
      <c r="E171" s="37"/>
    </row>
    <row r="172" spans="1:5" ht="15.75">
      <c r="A172" s="35"/>
      <c r="B172" s="36"/>
      <c r="D172" s="37"/>
      <c r="E172" s="37"/>
    </row>
    <row r="173" spans="1:5" ht="15.75">
      <c r="A173" s="35"/>
      <c r="B173" s="36"/>
      <c r="D173" s="37"/>
      <c r="E173" s="37"/>
    </row>
    <row r="174" spans="1:5" ht="15.75">
      <c r="A174" s="35"/>
      <c r="B174" s="36"/>
      <c r="D174" s="37"/>
      <c r="E174" s="37"/>
    </row>
    <row r="175" spans="1:5" ht="15.75">
      <c r="A175" s="35"/>
      <c r="B175" s="36"/>
      <c r="D175" s="37"/>
      <c r="E175" s="37"/>
    </row>
    <row r="176" spans="1:5" ht="15.75">
      <c r="A176" s="35"/>
      <c r="B176" s="36"/>
      <c r="D176" s="37"/>
      <c r="E176" s="37"/>
    </row>
    <row r="177" spans="1:5" ht="15.75">
      <c r="A177" s="35"/>
      <c r="B177" s="36"/>
      <c r="D177" s="37"/>
      <c r="E177" s="37"/>
    </row>
    <row r="178" spans="1:5" ht="15.75">
      <c r="A178" s="35"/>
      <c r="B178" s="36"/>
      <c r="D178" s="37"/>
      <c r="E178" s="37"/>
    </row>
    <row r="179" spans="1:5" ht="15.75">
      <c r="A179" s="35"/>
      <c r="B179" s="36"/>
      <c r="D179" s="37"/>
      <c r="E179" s="37"/>
    </row>
    <row r="180" spans="1:5" ht="15.75">
      <c r="A180" s="35"/>
      <c r="B180" s="36"/>
      <c r="D180" s="37"/>
      <c r="E180" s="37"/>
    </row>
    <row r="181" spans="1:5" ht="15.75">
      <c r="A181" s="35"/>
      <c r="B181" s="36"/>
      <c r="D181" s="37"/>
      <c r="E181" s="37"/>
    </row>
    <row r="182" spans="1:5" ht="15.75">
      <c r="A182" s="35"/>
      <c r="B182" s="36"/>
      <c r="D182" s="37"/>
      <c r="E182" s="37"/>
    </row>
    <row r="183" spans="1:5" ht="15.75">
      <c r="A183" s="35"/>
      <c r="B183" s="36"/>
      <c r="D183" s="37"/>
      <c r="E183" s="37"/>
    </row>
    <row r="184" spans="1:5" ht="15.75">
      <c r="A184" s="35"/>
      <c r="B184" s="36"/>
      <c r="D184" s="37"/>
      <c r="E184" s="37"/>
    </row>
    <row r="185" spans="1:5" ht="15.75">
      <c r="A185" s="35"/>
      <c r="B185" s="36"/>
      <c r="D185" s="37"/>
      <c r="E185" s="37"/>
    </row>
    <row r="186" spans="1:5" ht="15.75">
      <c r="A186" s="35"/>
      <c r="B186" s="36"/>
      <c r="D186" s="37"/>
      <c r="E186" s="37"/>
    </row>
    <row r="187" spans="1:5" ht="15.75">
      <c r="A187" s="35"/>
      <c r="B187" s="36"/>
      <c r="D187" s="37"/>
      <c r="E187" s="37"/>
    </row>
    <row r="188" spans="1:5" ht="15.75">
      <c r="A188" s="35"/>
      <c r="B188" s="36"/>
      <c r="D188" s="37"/>
      <c r="E188" s="37"/>
    </row>
    <row r="189" spans="1:5" ht="15.75">
      <c r="A189" s="35"/>
      <c r="B189" s="36"/>
      <c r="D189" s="37"/>
      <c r="E189" s="37"/>
    </row>
    <row r="190" spans="1:5" ht="15.75">
      <c r="A190" s="35"/>
      <c r="B190" s="36"/>
      <c r="D190" s="37"/>
      <c r="E190" s="37"/>
    </row>
    <row r="191" spans="1:5" ht="15.75">
      <c r="A191" s="35"/>
      <c r="B191" s="36"/>
      <c r="D191" s="37"/>
      <c r="E191" s="37"/>
    </row>
    <row r="192" spans="1:5" ht="15.75">
      <c r="A192" s="35"/>
      <c r="B192" s="36"/>
      <c r="D192" s="37"/>
      <c r="E192" s="37"/>
    </row>
    <row r="193" spans="1:5" ht="15.75">
      <c r="A193" s="35"/>
      <c r="B193" s="36"/>
      <c r="D193" s="37"/>
      <c r="E193" s="37"/>
    </row>
    <row r="194" spans="1:5" ht="15.75">
      <c r="A194" s="35"/>
      <c r="B194" s="36"/>
      <c r="D194" s="37"/>
      <c r="E194" s="37"/>
    </row>
    <row r="195" spans="1:5" ht="15.75">
      <c r="A195" s="35"/>
      <c r="B195" s="36"/>
      <c r="D195" s="37"/>
      <c r="E195" s="37"/>
    </row>
    <row r="196" spans="1:5" ht="15.75">
      <c r="A196" s="35"/>
      <c r="B196" s="36"/>
      <c r="D196" s="37"/>
      <c r="E196" s="37"/>
    </row>
    <row r="197" spans="1:5" ht="15.75">
      <c r="A197" s="35"/>
      <c r="B197" s="36"/>
      <c r="D197" s="37"/>
      <c r="E197" s="37"/>
    </row>
    <row r="198" spans="1:5" ht="15.75">
      <c r="A198" s="35"/>
      <c r="B198" s="36"/>
      <c r="D198" s="37"/>
      <c r="E198" s="37"/>
    </row>
    <row r="199" spans="1:5" ht="15.75">
      <c r="A199" s="35"/>
      <c r="B199" s="36"/>
      <c r="D199" s="37"/>
      <c r="E199" s="37"/>
    </row>
    <row r="200" spans="1:5" ht="15.75">
      <c r="A200" s="35"/>
      <c r="B200" s="36"/>
      <c r="D200" s="37"/>
      <c r="E200" s="37"/>
    </row>
    <row r="201" spans="1:5" ht="15.75">
      <c r="A201" s="35"/>
      <c r="B201" s="36"/>
      <c r="D201" s="37"/>
      <c r="E201" s="37"/>
    </row>
    <row r="202" spans="1:5" ht="15.75">
      <c r="A202" s="35"/>
      <c r="B202" s="36"/>
      <c r="D202" s="37"/>
      <c r="E202" s="37"/>
    </row>
    <row r="203" spans="1:5" ht="15.75">
      <c r="A203" s="35"/>
      <c r="B203" s="36"/>
      <c r="D203" s="37"/>
      <c r="E203" s="37"/>
    </row>
    <row r="204" spans="1:5" ht="15.75">
      <c r="A204" s="35"/>
      <c r="B204" s="36"/>
      <c r="D204" s="37"/>
      <c r="E204" s="37"/>
    </row>
    <row r="205" spans="1:5" ht="15.75">
      <c r="A205" s="35"/>
      <c r="B205" s="36"/>
      <c r="D205" s="37"/>
      <c r="E205" s="37"/>
    </row>
    <row r="206" spans="1:5" ht="15.75">
      <c r="A206" s="35"/>
      <c r="B206" s="36"/>
      <c r="D206" s="37"/>
      <c r="E206" s="37"/>
    </row>
    <row r="207" spans="1:5" ht="15.75">
      <c r="A207" s="35"/>
      <c r="B207" s="36"/>
      <c r="D207" s="37"/>
      <c r="E207" s="37"/>
    </row>
    <row r="208" spans="1:5" ht="15.75">
      <c r="A208" s="35"/>
      <c r="B208" s="36"/>
      <c r="D208" s="37"/>
      <c r="E208" s="37"/>
    </row>
    <row r="209" spans="1:5" ht="15.75">
      <c r="A209" s="35"/>
      <c r="B209" s="36"/>
      <c r="D209" s="37"/>
      <c r="E209" s="37"/>
    </row>
    <row r="210" spans="1:5" ht="15.75">
      <c r="A210" s="35"/>
      <c r="B210" s="36"/>
      <c r="D210" s="37"/>
      <c r="E210" s="37"/>
    </row>
    <row r="211" spans="1:5" ht="15.75">
      <c r="A211" s="35"/>
      <c r="B211" s="36"/>
      <c r="D211" s="37"/>
      <c r="E211" s="37"/>
    </row>
    <row r="212" spans="1:5" ht="15.75">
      <c r="A212" s="35"/>
      <c r="B212" s="36"/>
      <c r="D212" s="37"/>
      <c r="E212" s="37"/>
    </row>
    <row r="213" spans="1:5" ht="15.75">
      <c r="A213" s="35"/>
      <c r="B213" s="36"/>
      <c r="D213" s="37"/>
      <c r="E213" s="37"/>
    </row>
    <row r="214" spans="1:5" ht="15.75">
      <c r="A214" s="35"/>
      <c r="B214" s="36"/>
      <c r="D214" s="37"/>
      <c r="E214" s="37"/>
    </row>
    <row r="215" spans="1:5" ht="15.75">
      <c r="A215" s="35"/>
      <c r="B215" s="36"/>
      <c r="D215" s="37"/>
      <c r="E215" s="37"/>
    </row>
    <row r="216" spans="1:5" ht="15.75">
      <c r="A216" s="35"/>
      <c r="B216" s="36"/>
      <c r="D216" s="37"/>
      <c r="E216" s="37"/>
    </row>
    <row r="217" spans="1:5" ht="15.75">
      <c r="A217" s="35"/>
      <c r="B217" s="36"/>
      <c r="D217" s="37"/>
      <c r="E217" s="37"/>
    </row>
    <row r="218" spans="1:5" ht="15.75">
      <c r="A218" s="35"/>
      <c r="B218" s="36"/>
      <c r="D218" s="37"/>
      <c r="E218" s="37"/>
    </row>
    <row r="219" spans="1:5" ht="15.75">
      <c r="A219" s="35"/>
      <c r="B219" s="36"/>
      <c r="D219" s="37"/>
      <c r="E219" s="37"/>
    </row>
    <row r="220" spans="1:5" ht="15.75">
      <c r="A220" s="35"/>
      <c r="B220" s="36"/>
      <c r="D220" s="37"/>
      <c r="E220" s="37"/>
    </row>
    <row r="221" spans="1:5" ht="15.75">
      <c r="A221" s="35"/>
      <c r="B221" s="36"/>
      <c r="D221" s="37"/>
      <c r="E221" s="37"/>
    </row>
    <row r="222" spans="1:5" ht="15.75">
      <c r="A222" s="35"/>
      <c r="B222" s="36"/>
      <c r="D222" s="37"/>
      <c r="E222" s="37"/>
    </row>
    <row r="223" spans="1:5" ht="15.75">
      <c r="A223" s="35"/>
      <c r="B223" s="36"/>
      <c r="D223" s="37"/>
      <c r="E223" s="37"/>
    </row>
    <row r="224" spans="1:5" ht="15.75">
      <c r="A224" s="35"/>
      <c r="B224" s="36"/>
      <c r="D224" s="37"/>
      <c r="E224" s="37"/>
    </row>
    <row r="225" spans="1:5" ht="15.75">
      <c r="A225" s="35"/>
      <c r="B225" s="36"/>
      <c r="D225" s="37"/>
      <c r="E225" s="37"/>
    </row>
    <row r="226" spans="1:5" ht="15.75">
      <c r="A226" s="35"/>
      <c r="B226" s="36"/>
      <c r="D226" s="37"/>
      <c r="E226" s="37"/>
    </row>
    <row r="227" spans="1:5" ht="15.75">
      <c r="A227" s="35"/>
      <c r="B227" s="36"/>
      <c r="D227" s="37"/>
      <c r="E227" s="37"/>
    </row>
    <row r="228" spans="1:5" ht="15.75">
      <c r="A228" s="35"/>
      <c r="B228" s="36"/>
      <c r="D228" s="37"/>
      <c r="E228" s="37"/>
    </row>
    <row r="229" spans="1:5" ht="15.75">
      <c r="A229" s="35"/>
      <c r="B229" s="36"/>
      <c r="D229" s="37"/>
      <c r="E229" s="37"/>
    </row>
    <row r="230" spans="1:5" ht="15.75">
      <c r="A230" s="35"/>
      <c r="B230" s="36"/>
      <c r="D230" s="37"/>
      <c r="E230" s="37"/>
    </row>
    <row r="231" spans="1:5" ht="15.75">
      <c r="A231" s="35"/>
      <c r="B231" s="36"/>
      <c r="D231" s="37"/>
      <c r="E231" s="37"/>
    </row>
    <row r="232" spans="1:5" ht="15.75">
      <c r="A232" s="35"/>
      <c r="B232" s="36"/>
      <c r="D232" s="37"/>
      <c r="E232" s="37"/>
    </row>
    <row r="233" spans="1:5" ht="15.75">
      <c r="A233" s="35"/>
      <c r="B233" s="36"/>
      <c r="D233" s="37"/>
      <c r="E233" s="37"/>
    </row>
    <row r="234" spans="1:5" ht="15.75">
      <c r="A234" s="35"/>
      <c r="B234" s="36"/>
      <c r="D234" s="37"/>
      <c r="E234" s="37"/>
    </row>
    <row r="235" spans="1:5" ht="15.75">
      <c r="A235" s="35"/>
      <c r="B235" s="36"/>
      <c r="D235" s="37"/>
      <c r="E235" s="37"/>
    </row>
    <row r="236" spans="1:5" ht="15.75">
      <c r="A236" s="35"/>
      <c r="B236" s="36"/>
      <c r="D236" s="37"/>
      <c r="E236" s="37"/>
    </row>
    <row r="237" spans="1:5" ht="15.75">
      <c r="A237" s="35"/>
      <c r="B237" s="36"/>
      <c r="D237" s="37"/>
      <c r="E237" s="37"/>
    </row>
    <row r="238" spans="1:5" ht="15.75">
      <c r="A238" s="35"/>
      <c r="B238" s="36"/>
      <c r="D238" s="37"/>
      <c r="E238" s="37"/>
    </row>
    <row r="239" spans="1:5" ht="15.75">
      <c r="A239" s="35"/>
      <c r="B239" s="36"/>
      <c r="D239" s="37"/>
      <c r="E239" s="37"/>
    </row>
    <row r="240" spans="1:5" ht="15.75">
      <c r="A240" s="35"/>
      <c r="B240" s="36"/>
      <c r="D240" s="37"/>
      <c r="E240" s="37"/>
    </row>
    <row r="241" spans="1:5" ht="15.75">
      <c r="A241" s="35"/>
      <c r="B241" s="36"/>
      <c r="D241" s="37"/>
      <c r="E241" s="37"/>
    </row>
    <row r="242" spans="1:5" ht="15.75">
      <c r="A242" s="35"/>
      <c r="B242" s="36"/>
      <c r="D242" s="37"/>
      <c r="E242" s="37"/>
    </row>
    <row r="243" spans="1:5" ht="15.75">
      <c r="A243" s="35"/>
      <c r="B243" s="36"/>
      <c r="D243" s="37"/>
      <c r="E243" s="37"/>
    </row>
    <row r="244" spans="1:5" ht="15.75">
      <c r="A244" s="35"/>
      <c r="B244" s="36"/>
      <c r="D244" s="37"/>
      <c r="E244" s="37"/>
    </row>
    <row r="245" spans="1:5" ht="15.75">
      <c r="A245" s="35"/>
      <c r="B245" s="36"/>
      <c r="D245" s="37"/>
      <c r="E245" s="37"/>
    </row>
    <row r="246" spans="1:5" ht="15.75">
      <c r="A246" s="35"/>
      <c r="B246" s="36"/>
      <c r="D246" s="37"/>
      <c r="E246" s="37"/>
    </row>
    <row r="247" spans="1:5" ht="15.75">
      <c r="A247" s="35"/>
      <c r="B247" s="36"/>
      <c r="D247" s="37"/>
      <c r="E247" s="37"/>
    </row>
    <row r="248" spans="1:5" ht="15.75">
      <c r="A248" s="35"/>
      <c r="B248" s="36"/>
      <c r="D248" s="37"/>
      <c r="E248" s="37"/>
    </row>
    <row r="249" spans="1:5" ht="15.75">
      <c r="A249" s="35"/>
      <c r="B249" s="36"/>
      <c r="D249" s="37"/>
      <c r="E249" s="37"/>
    </row>
    <row r="250" spans="1:5" ht="15.75">
      <c r="A250" s="35"/>
      <c r="B250" s="36"/>
      <c r="D250" s="37"/>
      <c r="E250" s="37"/>
    </row>
    <row r="251" spans="1:5" ht="15.75">
      <c r="A251" s="35"/>
      <c r="B251" s="36"/>
      <c r="D251" s="37"/>
      <c r="E251" s="37"/>
    </row>
    <row r="252" spans="1:5" ht="15.75">
      <c r="A252" s="35"/>
      <c r="B252" s="36"/>
      <c r="D252" s="37"/>
      <c r="E252" s="37"/>
    </row>
    <row r="253" spans="1:5" ht="15.75">
      <c r="A253" s="35"/>
      <c r="B253" s="36"/>
      <c r="D253" s="37"/>
      <c r="E253" s="37"/>
    </row>
    <row r="254" spans="1:5" ht="15.75">
      <c r="A254" s="35"/>
      <c r="B254" s="36"/>
      <c r="D254" s="37"/>
      <c r="E254" s="37"/>
    </row>
    <row r="255" spans="1:5" ht="15.75">
      <c r="A255" s="35"/>
      <c r="B255" s="36"/>
      <c r="D255" s="37"/>
      <c r="E255" s="37"/>
    </row>
    <row r="256" spans="1:5" ht="15.75">
      <c r="A256" s="35"/>
      <c r="B256" s="36"/>
      <c r="D256" s="37"/>
      <c r="E256" s="37"/>
    </row>
    <row r="257" spans="1:5" ht="15.75">
      <c r="A257" s="35"/>
      <c r="B257" s="36"/>
      <c r="D257" s="37"/>
      <c r="E257" s="37"/>
    </row>
    <row r="258" spans="1:5" ht="15.75">
      <c r="A258" s="35"/>
      <c r="B258" s="36"/>
      <c r="D258" s="37"/>
      <c r="E258" s="37"/>
    </row>
    <row r="259" spans="1:5" ht="15.75">
      <c r="A259" s="35"/>
      <c r="B259" s="36"/>
      <c r="D259" s="37"/>
      <c r="E259" s="37"/>
    </row>
    <row r="260" spans="1:5" ht="15.75">
      <c r="A260" s="35"/>
      <c r="B260" s="36"/>
      <c r="D260" s="37"/>
      <c r="E260" s="37"/>
    </row>
    <row r="261" spans="1:5" ht="15.75">
      <c r="A261" s="35"/>
      <c r="B261" s="36"/>
      <c r="D261" s="37"/>
      <c r="E261" s="37"/>
    </row>
    <row r="262" spans="1:5" ht="15.75">
      <c r="A262" s="35"/>
      <c r="B262" s="36"/>
      <c r="D262" s="37"/>
      <c r="E262" s="37"/>
    </row>
    <row r="263" spans="1:5" ht="15.75">
      <c r="A263" s="35"/>
      <c r="B263" s="36"/>
      <c r="D263" s="37"/>
      <c r="E263" s="37"/>
    </row>
    <row r="264" spans="1:5" ht="15.75">
      <c r="A264" s="35"/>
      <c r="B264" s="36"/>
      <c r="D264" s="37"/>
      <c r="E264" s="37"/>
    </row>
    <row r="265" spans="1:5" ht="15.75">
      <c r="A265" s="35"/>
      <c r="B265" s="36"/>
      <c r="D265" s="37"/>
      <c r="E265" s="37"/>
    </row>
    <row r="266" spans="1:5" ht="15.75">
      <c r="A266" s="35"/>
      <c r="B266" s="36"/>
      <c r="D266" s="37"/>
      <c r="E266" s="37"/>
    </row>
    <row r="267" spans="1:5" ht="15.75">
      <c r="A267" s="35"/>
      <c r="B267" s="36"/>
      <c r="D267" s="37"/>
      <c r="E267" s="37"/>
    </row>
    <row r="268" spans="1:5" ht="15.75">
      <c r="A268" s="35"/>
      <c r="B268" s="36"/>
      <c r="D268" s="37"/>
      <c r="E268" s="37"/>
    </row>
    <row r="269" spans="1:5" ht="15.75">
      <c r="A269" s="35"/>
      <c r="B269" s="36"/>
      <c r="D269" s="37"/>
      <c r="E269" s="37"/>
    </row>
    <row r="270" spans="1:5" ht="15.75">
      <c r="A270" s="35"/>
      <c r="B270" s="36"/>
      <c r="D270" s="37"/>
      <c r="E270" s="37"/>
    </row>
    <row r="271" spans="1:5" ht="15.75">
      <c r="A271" s="35"/>
      <c r="B271" s="36"/>
      <c r="D271" s="37"/>
      <c r="E271" s="37"/>
    </row>
    <row r="272" spans="1:5" ht="15.75">
      <c r="A272" s="35"/>
      <c r="B272" s="36"/>
      <c r="D272" s="37"/>
      <c r="E272" s="37"/>
    </row>
  </sheetData>
  <sheetProtection/>
  <mergeCells count="6">
    <mergeCell ref="A7:E7"/>
    <mergeCell ref="A5:E5"/>
    <mergeCell ref="A6:E6"/>
    <mergeCell ref="B2:E2"/>
    <mergeCell ref="B3:E3"/>
    <mergeCell ref="B1:E1"/>
  </mergeCells>
  <printOptions/>
  <pageMargins left="0.7874015748031497" right="0.15748031496062992" top="0.4330708661417323" bottom="0.31496062992125984" header="0.4330708661417323" footer="0.35433070866141736"/>
  <pageSetup fitToHeight="22" horizontalDpi="600" verticalDpi="600" orientation="portrait" pageOrder="overThenDown"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Светлана</dc:creator>
  <cp:keywords/>
  <dc:description/>
  <cp:lastModifiedBy>Татьяна</cp:lastModifiedBy>
  <cp:lastPrinted>2023-02-05T22:55:20Z</cp:lastPrinted>
  <dcterms:created xsi:type="dcterms:W3CDTF">1998-12-21T12:47:52Z</dcterms:created>
  <dcterms:modified xsi:type="dcterms:W3CDTF">2023-02-05T22:55:37Z</dcterms:modified>
  <cp:category/>
  <cp:version/>
  <cp:contentType/>
  <cp:contentStatus/>
</cp:coreProperties>
</file>